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95" yWindow="75" windowWidth="16935" windowHeight="7410"/>
  </bookViews>
  <sheets>
    <sheet name="Aluminum-Graphite bolted" sheetId="1" r:id="rId1"/>
    <sheet name="Aluminum-Fiberglass bolted" sheetId="5" r:id="rId2"/>
    <sheet name="Fiberglass-Graphite bolted" sheetId="2" r:id="rId3"/>
    <sheet name="Aluminum-Graphite adhesive bond" sheetId="7" r:id="rId4"/>
    <sheet name="CTE" sheetId="4" r:id="rId5"/>
    <sheet name="Formula" sheetId="3" r:id="rId6"/>
    <sheet name="Picture formula" sheetId="8" r:id="rId7"/>
  </sheets>
  <calcPr calcId="144525"/>
</workbook>
</file>

<file path=xl/calcChain.xml><?xml version="1.0" encoding="utf-8"?>
<calcChain xmlns="http://schemas.openxmlformats.org/spreadsheetml/2006/main">
  <c r="E35" i="2" l="1"/>
  <c r="E34" i="2"/>
  <c r="E35" i="1"/>
  <c r="E34" i="1"/>
  <c r="E35" i="5"/>
  <c r="E34" i="5"/>
  <c r="C35" i="7"/>
  <c r="C6" i="7"/>
  <c r="C18" i="7" l="1"/>
  <c r="C10" i="7"/>
  <c r="C5" i="2" l="1"/>
  <c r="C5" i="5"/>
  <c r="C5" i="1"/>
  <c r="A30" i="4"/>
  <c r="A28" i="4"/>
  <c r="B28" i="4" s="1"/>
  <c r="B29" i="4" s="1"/>
  <c r="B30" i="4" s="1"/>
  <c r="C12" i="7" l="1"/>
  <c r="C28" i="7" l="1"/>
  <c r="C20" i="7"/>
  <c r="C34" i="7" s="1"/>
  <c r="G10" i="7"/>
  <c r="E35" i="7" l="1"/>
  <c r="C26" i="5"/>
  <c r="C19" i="5"/>
  <c r="C11" i="5"/>
  <c r="C26" i="2"/>
  <c r="C17" i="2"/>
  <c r="C19" i="2" s="1"/>
  <c r="C11" i="2"/>
  <c r="C11" i="1"/>
  <c r="C17" i="1"/>
  <c r="C19" i="1" s="1"/>
  <c r="C32" i="2" l="1"/>
  <c r="C32" i="5"/>
  <c r="C26" i="1"/>
  <c r="C32" i="1" s="1"/>
  <c r="C34" i="1" s="1"/>
  <c r="C35" i="2" l="1"/>
  <c r="C34" i="2"/>
  <c r="C33" i="2"/>
  <c r="C35" i="5"/>
  <c r="C34" i="5"/>
  <c r="C33" i="5"/>
  <c r="C35" i="1" l="1"/>
  <c r="C33" i="1"/>
</calcChain>
</file>

<file path=xl/sharedStrings.xml><?xml version="1.0" encoding="utf-8"?>
<sst xmlns="http://schemas.openxmlformats.org/spreadsheetml/2006/main" count="473" uniqueCount="159">
  <si>
    <t>Aluminum</t>
  </si>
  <si>
    <t>Material 1</t>
  </si>
  <si>
    <t>Thickness</t>
  </si>
  <si>
    <t>Modulus</t>
  </si>
  <si>
    <t>CTE</t>
  </si>
  <si>
    <t>in</t>
  </si>
  <si>
    <t>psi</t>
  </si>
  <si>
    <t>b</t>
  </si>
  <si>
    <t>t</t>
  </si>
  <si>
    <r>
      <t>in</t>
    </r>
    <r>
      <rPr>
        <vertAlign val="superscript"/>
        <sz val="9"/>
        <color theme="1"/>
        <rFont val="Calibri"/>
        <family val="2"/>
        <scheme val="minor"/>
      </rPr>
      <t>2</t>
    </r>
  </si>
  <si>
    <t>Graphite</t>
  </si>
  <si>
    <r>
      <t>A</t>
    </r>
    <r>
      <rPr>
        <vertAlign val="subscript"/>
        <sz val="9"/>
        <color theme="1"/>
        <rFont val="Calibri"/>
        <family val="2"/>
        <scheme val="minor"/>
      </rPr>
      <t>1</t>
    </r>
  </si>
  <si>
    <r>
      <t>E</t>
    </r>
    <r>
      <rPr>
        <vertAlign val="subscript"/>
        <sz val="9"/>
        <color theme="1"/>
        <rFont val="Calibri"/>
        <family val="2"/>
        <scheme val="minor"/>
      </rPr>
      <t>1</t>
    </r>
  </si>
  <si>
    <r>
      <t>ᾳ</t>
    </r>
    <r>
      <rPr>
        <vertAlign val="subscript"/>
        <sz val="9"/>
        <color theme="1"/>
        <rFont val="Calibri"/>
        <family val="2"/>
      </rPr>
      <t>1</t>
    </r>
  </si>
  <si>
    <t>L</t>
  </si>
  <si>
    <t>Tensile Ultimate</t>
  </si>
  <si>
    <r>
      <t>T</t>
    </r>
    <r>
      <rPr>
        <vertAlign val="subscript"/>
        <sz val="9"/>
        <color theme="1"/>
        <rFont val="Calibri"/>
        <family val="2"/>
      </rPr>
      <t>ult</t>
    </r>
  </si>
  <si>
    <t>Temperature elevated</t>
  </si>
  <si>
    <r>
      <t>in/in/</t>
    </r>
    <r>
      <rPr>
        <vertAlign val="superscript"/>
        <sz val="9"/>
        <color theme="1"/>
        <rFont val="Calibri"/>
        <family val="2"/>
        <scheme val="minor"/>
      </rPr>
      <t>o</t>
    </r>
    <r>
      <rPr>
        <sz val="9"/>
        <color theme="1"/>
        <rFont val="Calibri"/>
        <family val="2"/>
        <scheme val="minor"/>
      </rPr>
      <t>F</t>
    </r>
  </si>
  <si>
    <t>Temperature change</t>
  </si>
  <si>
    <t>T</t>
  </si>
  <si>
    <t>ΔT</t>
  </si>
  <si>
    <r>
      <rPr>
        <vertAlign val="superscript"/>
        <sz val="9"/>
        <color theme="1"/>
        <rFont val="Calibri"/>
        <family val="2"/>
        <scheme val="minor"/>
      </rPr>
      <t>o</t>
    </r>
    <r>
      <rPr>
        <sz val="9"/>
        <color theme="1"/>
        <rFont val="Calibri"/>
        <family val="2"/>
        <scheme val="minor"/>
      </rPr>
      <t>F</t>
    </r>
  </si>
  <si>
    <r>
      <t>A</t>
    </r>
    <r>
      <rPr>
        <vertAlign val="subscript"/>
        <sz val="9"/>
        <color theme="1"/>
        <rFont val="Calibri"/>
        <family val="2"/>
        <scheme val="minor"/>
      </rPr>
      <t>2</t>
    </r>
  </si>
  <si>
    <r>
      <t>E</t>
    </r>
    <r>
      <rPr>
        <vertAlign val="subscript"/>
        <sz val="9"/>
        <color theme="1"/>
        <rFont val="Calibri"/>
        <family val="2"/>
        <scheme val="minor"/>
      </rPr>
      <t>2</t>
    </r>
  </si>
  <si>
    <r>
      <t>ᾳ</t>
    </r>
    <r>
      <rPr>
        <vertAlign val="subscript"/>
        <sz val="9"/>
        <color theme="1"/>
        <rFont val="Calibri"/>
        <family val="2"/>
      </rPr>
      <t>2</t>
    </r>
  </si>
  <si>
    <t>lbs</t>
  </si>
  <si>
    <t>Fiberglass</t>
  </si>
  <si>
    <r>
      <t xml:space="preserve">P = </t>
    </r>
    <r>
      <rPr>
        <i/>
        <sz val="10"/>
        <color theme="1"/>
        <rFont val="Calibri"/>
        <family val="2"/>
      </rPr>
      <t>ΔT* (ᾳ</t>
    </r>
    <r>
      <rPr>
        <i/>
        <vertAlign val="subscript"/>
        <sz val="10"/>
        <color theme="1"/>
        <rFont val="Calibri"/>
        <family val="2"/>
      </rPr>
      <t>1</t>
    </r>
    <r>
      <rPr>
        <i/>
        <sz val="10"/>
        <color theme="1"/>
        <rFont val="Calibri"/>
        <family val="2"/>
      </rPr>
      <t>-ᾳ</t>
    </r>
    <r>
      <rPr>
        <i/>
        <vertAlign val="subscript"/>
        <sz val="10"/>
        <color theme="1"/>
        <rFont val="Calibri"/>
        <family val="2"/>
        <scheme val="minor"/>
      </rPr>
      <t>2</t>
    </r>
    <r>
      <rPr>
        <i/>
        <sz val="10"/>
        <color theme="1"/>
        <rFont val="Calibri"/>
        <family val="2"/>
        <scheme val="minor"/>
      </rPr>
      <t>) * A</t>
    </r>
    <r>
      <rPr>
        <i/>
        <vertAlign val="subscript"/>
        <sz val="10"/>
        <color theme="1"/>
        <rFont val="Calibri"/>
        <family val="2"/>
        <scheme val="minor"/>
      </rPr>
      <t>1</t>
    </r>
    <r>
      <rPr>
        <i/>
        <sz val="10"/>
        <color theme="1"/>
        <rFont val="Calibri"/>
        <family val="2"/>
        <scheme val="minor"/>
      </rPr>
      <t>*E</t>
    </r>
    <r>
      <rPr>
        <i/>
        <vertAlign val="subscript"/>
        <sz val="10"/>
        <color theme="1"/>
        <rFont val="Calibri"/>
        <family val="2"/>
        <scheme val="minor"/>
      </rPr>
      <t>1</t>
    </r>
    <r>
      <rPr>
        <i/>
        <sz val="10"/>
        <color theme="1"/>
        <rFont val="Calibri"/>
        <family val="2"/>
        <scheme val="minor"/>
      </rPr>
      <t>*A</t>
    </r>
    <r>
      <rPr>
        <i/>
        <vertAlign val="subscript"/>
        <sz val="10"/>
        <color theme="1"/>
        <rFont val="Calibri"/>
        <family val="2"/>
        <scheme val="minor"/>
      </rPr>
      <t>2</t>
    </r>
    <r>
      <rPr>
        <i/>
        <sz val="10"/>
        <color theme="1"/>
        <rFont val="Calibri"/>
        <family val="2"/>
        <scheme val="minor"/>
      </rPr>
      <t>*E</t>
    </r>
    <r>
      <rPr>
        <i/>
        <vertAlign val="subscript"/>
        <sz val="10"/>
        <color theme="1"/>
        <rFont val="Calibri"/>
        <family val="2"/>
        <scheme val="minor"/>
      </rPr>
      <t>2</t>
    </r>
    <r>
      <rPr>
        <i/>
        <sz val="10"/>
        <color theme="1"/>
        <rFont val="Calibri"/>
        <family val="2"/>
        <scheme val="minor"/>
      </rPr>
      <t>/ (A</t>
    </r>
    <r>
      <rPr>
        <i/>
        <vertAlign val="subscript"/>
        <sz val="10"/>
        <color theme="1"/>
        <rFont val="Calibri"/>
        <family val="2"/>
        <scheme val="minor"/>
      </rPr>
      <t>1</t>
    </r>
    <r>
      <rPr>
        <i/>
        <sz val="10"/>
        <color theme="1"/>
        <rFont val="Calibri"/>
        <family val="2"/>
        <scheme val="minor"/>
      </rPr>
      <t xml:space="preserve"> * E</t>
    </r>
    <r>
      <rPr>
        <i/>
        <vertAlign val="subscript"/>
        <sz val="10"/>
        <color theme="1"/>
        <rFont val="Calibri"/>
        <family val="2"/>
        <scheme val="minor"/>
      </rPr>
      <t>1</t>
    </r>
    <r>
      <rPr>
        <i/>
        <sz val="10"/>
        <color theme="1"/>
        <rFont val="Calibri"/>
        <family val="2"/>
        <scheme val="minor"/>
      </rPr>
      <t xml:space="preserve"> + A</t>
    </r>
    <r>
      <rPr>
        <i/>
        <vertAlign val="subscript"/>
        <sz val="10"/>
        <color theme="1"/>
        <rFont val="Calibri"/>
        <family val="2"/>
        <scheme val="minor"/>
      </rPr>
      <t>2</t>
    </r>
    <r>
      <rPr>
        <i/>
        <sz val="10"/>
        <color theme="1"/>
        <rFont val="Calibri"/>
        <family val="2"/>
        <scheme val="minor"/>
      </rPr>
      <t>*E</t>
    </r>
    <r>
      <rPr>
        <i/>
        <vertAlign val="subscript"/>
        <sz val="10"/>
        <color theme="1"/>
        <rFont val="Calibri"/>
        <family val="2"/>
        <scheme val="minor"/>
      </rPr>
      <t>2</t>
    </r>
    <r>
      <rPr>
        <i/>
        <sz val="10"/>
        <color theme="1"/>
        <rFont val="Calibri"/>
        <family val="2"/>
        <scheme val="minor"/>
      </rPr>
      <t>)</t>
    </r>
  </si>
  <si>
    <t>Width</t>
  </si>
  <si>
    <t>P</t>
  </si>
  <si>
    <t>F/A</t>
  </si>
  <si>
    <t>The area thermal expansion coefficient relates the change in a material's area dimensions to a change in temperature. It is the fractional change in area per degree of temperature change. Ignoring pressure, we may write:</t>
  </si>
  <si>
    <t>where </t>
  </si>
  <si>
    <t> is some area of interest on the object, and </t>
  </si>
  <si>
    <t> is the rate of change of that area per unit change in temperature.</t>
  </si>
  <si>
    <t>The change in the linear dimension can be estimated as:</t>
  </si>
  <si>
    <t>This equation works well as long as the linear expansion coefficient does not change much over the change in temperature </t>
  </si>
  <si>
    <t>. If it does, the equation must be integrated.</t>
  </si>
  <si>
    <t>To a first approximation, the change in length measurements of an object ("linear dimension" as opposed to, e.g., volumetric dimension) due to thermal expansion is related to temperature change by a "linear expansion coefficient". It is the fractional change in length per degree of temperature change. Assuming negligible effect of pressure, we may write:</t>
  </si>
  <si>
    <t> is a particular length measurement and </t>
  </si>
  <si>
    <t> is the rate of change of that linear dimension per unit change in temperature.</t>
  </si>
  <si>
    <t>The change in the linear dimension can be estimated to be:</t>
  </si>
  <si>
    <t>This equation works well as long as the linear-expansion coefficient does not change much over the change in temperature </t>
  </si>
  <si>
    <t>ΔL</t>
  </si>
  <si>
    <t>Bolt Spacing</t>
  </si>
  <si>
    <t>Material 2</t>
  </si>
  <si>
    <t>Since the two plates are bolted</t>
  </si>
  <si>
    <t>Thermal Stress Area method</t>
  </si>
  <si>
    <t>Bolt diameter</t>
  </si>
  <si>
    <t>Tult</t>
  </si>
  <si>
    <t>Temperature @ build</t>
  </si>
  <si>
    <t>Coefficient of Thermal Expansion</t>
  </si>
  <si>
    <r>
      <t xml:space="preserve">ΔL/L per </t>
    </r>
    <r>
      <rPr>
        <b/>
        <vertAlign val="superscript"/>
        <sz val="9"/>
        <color theme="1"/>
        <rFont val="Calibri"/>
        <family val="2"/>
      </rPr>
      <t>o</t>
    </r>
    <r>
      <rPr>
        <b/>
        <sz val="9"/>
        <color theme="1"/>
        <rFont val="Calibri"/>
        <family val="2"/>
      </rPr>
      <t>F</t>
    </r>
  </si>
  <si>
    <t>Steel</t>
  </si>
  <si>
    <t>Titanium</t>
  </si>
  <si>
    <t>Invar</t>
  </si>
  <si>
    <t>Resin</t>
  </si>
  <si>
    <t>* Source- Advanced Composite Structure- SAMPE 2004</t>
  </si>
  <si>
    <r>
      <t>x 10</t>
    </r>
    <r>
      <rPr>
        <vertAlign val="superscript"/>
        <sz val="9"/>
        <color theme="1"/>
        <rFont val="Calibri"/>
        <family val="2"/>
        <scheme val="minor"/>
      </rPr>
      <t>-6</t>
    </r>
  </si>
  <si>
    <t>25 to 30</t>
  </si>
  <si>
    <t>7 to 8</t>
  </si>
  <si>
    <t>12 to 13</t>
  </si>
  <si>
    <t>0.3 to 3.0</t>
  </si>
  <si>
    <t>-1.0  to +1.0</t>
  </si>
  <si>
    <t xml:space="preserve"> ΔT * ᾳ1* L-(P L)/(A1 E1) = ΔT * ᾳ2* L-(P L)/(A2 E2)</t>
  </si>
  <si>
    <t>d</t>
  </si>
  <si>
    <t>graphite</t>
  </si>
  <si>
    <t>fiberglass</t>
  </si>
  <si>
    <t>Aluminum (*2024 T3)</t>
  </si>
  <si>
    <t>Alum</t>
  </si>
  <si>
    <t>A</t>
  </si>
  <si>
    <t>Shear strength</t>
  </si>
  <si>
    <t>τ</t>
  </si>
  <si>
    <t>Since the two plates are bonded</t>
  </si>
  <si>
    <t>Kevlar laminate</t>
  </si>
  <si>
    <t>Graphite laminate</t>
  </si>
  <si>
    <t>Linear expansion</t>
  </si>
  <si>
    <t>Area expansion</t>
  </si>
  <si>
    <t>aluminum/graphite bolted</t>
  </si>
  <si>
    <t>fiberglass/aluminum bolted</t>
  </si>
  <si>
    <t>2024 T3</t>
  </si>
  <si>
    <t>Bolt bearing area</t>
  </si>
  <si>
    <t>Area of Concern</t>
  </si>
  <si>
    <t>length change</t>
  </si>
  <si>
    <t>shear</t>
  </si>
  <si>
    <t>thickness of adhesive</t>
  </si>
  <si>
    <t>Area of concern</t>
  </si>
  <si>
    <t>3M 2216</t>
  </si>
  <si>
    <t>l</t>
  </si>
  <si>
    <t>ASTM D 1002</t>
  </si>
  <si>
    <t>Cure: 2 hours @ 150 ± 5°F (66°C ± 2°C), 2 psi pressure</t>
  </si>
  <si>
    <t>Overlap Shear (psi)</t>
  </si>
  <si>
    <t>3M™ Scotch-Weld™ Epoxy Adhesive</t>
  </si>
  <si>
    <t>-423°F (-253°C)</t>
  </si>
  <si>
    <t>-320°F (-196°C)</t>
  </si>
  <si>
    <t>-100°F (-73°C)</t>
  </si>
  <si>
    <t>-67°F (-53°C)</t>
  </si>
  <si>
    <t>75°F (24°C)</t>
  </si>
  <si>
    <t>180°F (82°C)</t>
  </si>
  <si>
    <t>—</t>
  </si>
  <si>
    <t>Test Temperature</t>
  </si>
  <si>
    <t>2216 B/A Gray</t>
  </si>
  <si>
    <t>2216 B/A Tan NS</t>
  </si>
  <si>
    <t>NS 2216 B/A Trans.</t>
  </si>
  <si>
    <t>Typical Shear Properties on Etched Aluminum</t>
  </si>
  <si>
    <t>165°F (74°C)</t>
  </si>
  <si>
    <t>125°F (52°C)</t>
  </si>
  <si>
    <r>
      <t>* use 0 x 10</t>
    </r>
    <r>
      <rPr>
        <vertAlign val="superscript"/>
        <sz val="9"/>
        <color rgb="FFFF0000"/>
        <rFont val="Calibri"/>
        <family val="2"/>
        <scheme val="minor"/>
      </rPr>
      <t>-6</t>
    </r>
  </si>
  <si>
    <r>
      <t>* use 11 x 10</t>
    </r>
    <r>
      <rPr>
        <vertAlign val="superscript"/>
        <sz val="9"/>
        <color rgb="FFFF0000"/>
        <rFont val="Calibri"/>
        <family val="2"/>
        <scheme val="minor"/>
      </rPr>
      <t>-6</t>
    </r>
  </si>
  <si>
    <t>Stress in bolt/pin</t>
  </si>
  <si>
    <t>Stress in bearing area</t>
  </si>
  <si>
    <t>Differential Force</t>
  </si>
  <si>
    <t>Stress in fiberglass, tear</t>
  </si>
  <si>
    <t>Stress in aluminum, tear</t>
  </si>
  <si>
    <t>Stress in bolt/pin, shear</t>
  </si>
  <si>
    <t>fiberglass/graphite bolted</t>
  </si>
  <si>
    <t>Bolt area</t>
  </si>
  <si>
    <t>assume no friction</t>
  </si>
  <si>
    <t>*fiberglass expands more</t>
  </si>
  <si>
    <t>*aluminum expands more</t>
  </si>
  <si>
    <t>Rxcomposite 2014</t>
  </si>
  <si>
    <t>Length of bond</t>
  </si>
  <si>
    <t>aluminum/graphite - adhesive bonded lap joint</t>
  </si>
  <si>
    <t>Bolt shear strength</t>
  </si>
  <si>
    <t>*The breaking load of a lap joint is proportional to its width, but not to its overlap length. Too small an overlap causes the joint to fail below therequired loading, whereas too large an overlap may mean an unnecessarily large joint.</t>
  </si>
  <si>
    <t>Mean shear stress on joint</t>
  </si>
  <si>
    <r>
      <t>L</t>
    </r>
    <r>
      <rPr>
        <i/>
        <vertAlign val="subscript"/>
        <sz val="10"/>
        <color theme="1"/>
        <rFont val="Calibri"/>
        <family val="2"/>
        <scheme val="minor"/>
      </rPr>
      <t>1</t>
    </r>
    <r>
      <rPr>
        <i/>
        <sz val="10"/>
        <color theme="1"/>
        <rFont val="Calibri"/>
        <family val="2"/>
        <scheme val="minor"/>
      </rPr>
      <t>=L</t>
    </r>
    <r>
      <rPr>
        <i/>
        <vertAlign val="subscript"/>
        <sz val="10"/>
        <color theme="1"/>
        <rFont val="Calibri"/>
        <family val="2"/>
        <scheme val="minor"/>
      </rPr>
      <t>2</t>
    </r>
    <r>
      <rPr>
        <i/>
        <sz val="10"/>
        <color theme="1"/>
        <rFont val="Calibri"/>
        <family val="2"/>
        <scheme val="minor"/>
      </rPr>
      <t>=</t>
    </r>
  </si>
  <si>
    <t>Source: Adhesive Design Toolkit</t>
  </si>
  <si>
    <t>Failure mode</t>
  </si>
  <si>
    <r>
      <t>Shear strength @ 125</t>
    </r>
    <r>
      <rPr>
        <vertAlign val="superscript"/>
        <sz val="9"/>
        <color theme="1"/>
        <rFont val="Calibri"/>
        <family val="2"/>
        <scheme val="minor"/>
      </rPr>
      <t xml:space="preserve">o </t>
    </r>
    <r>
      <rPr>
        <sz val="9"/>
        <color theme="1"/>
        <rFont val="Calibri"/>
        <family val="2"/>
        <scheme val="minor"/>
      </rPr>
      <t>F</t>
    </r>
  </si>
  <si>
    <t>Cross sectional Area</t>
  </si>
  <si>
    <t>Adhesive</t>
  </si>
  <si>
    <r>
      <rPr>
        <sz val="9"/>
        <color rgb="FF00B050"/>
        <rFont val="Calibri"/>
        <family val="2"/>
        <scheme val="minor"/>
      </rPr>
      <t>*</t>
    </r>
    <r>
      <rPr>
        <sz val="9"/>
        <color theme="1"/>
        <rFont val="Calibri"/>
        <family val="2"/>
        <scheme val="minor"/>
      </rPr>
      <t>F</t>
    </r>
    <r>
      <rPr>
        <vertAlign val="subscript"/>
        <sz val="9"/>
        <color theme="1"/>
        <rFont val="Calibri"/>
        <family val="2"/>
        <scheme val="minor"/>
      </rPr>
      <t>2</t>
    </r>
    <r>
      <rPr>
        <sz val="9"/>
        <color theme="1"/>
        <rFont val="Calibri"/>
        <family val="2"/>
        <scheme val="minor"/>
      </rPr>
      <t>=P/l x b</t>
    </r>
  </si>
  <si>
    <r>
      <rPr>
        <sz val="9"/>
        <color rgb="FF00B050"/>
        <rFont val="Calibri"/>
        <family val="2"/>
        <scheme val="minor"/>
      </rPr>
      <t>*</t>
    </r>
    <r>
      <rPr>
        <sz val="9"/>
        <color theme="1"/>
        <rFont val="Calibri"/>
        <family val="2"/>
        <scheme val="minor"/>
      </rPr>
      <t xml:space="preserve"> Adhesive Design, Huntsman F=P/l</t>
    </r>
  </si>
  <si>
    <t>Length of bond= l</t>
  </si>
  <si>
    <t>σ</t>
  </si>
  <si>
    <t>=</t>
  </si>
  <si>
    <t>E</t>
  </si>
  <si>
    <t>ε</t>
  </si>
  <si>
    <t>δ</t>
  </si>
  <si>
    <t>PL</t>
  </si>
  <si>
    <t>AE</t>
  </si>
  <si>
    <r>
      <rPr>
        <u/>
        <sz val="10"/>
        <color theme="1"/>
        <rFont val="Calibri"/>
        <family val="2"/>
      </rPr>
      <t>σ</t>
    </r>
    <r>
      <rPr>
        <i/>
        <u/>
        <sz val="10"/>
        <color theme="1"/>
        <rFont val="Calibri"/>
        <family val="2"/>
      </rPr>
      <t>L</t>
    </r>
  </si>
  <si>
    <t>Where:</t>
  </si>
  <si>
    <t>σ= stress</t>
  </si>
  <si>
    <t>E= Modulus</t>
  </si>
  <si>
    <t>ε=strain</t>
  </si>
  <si>
    <t>Therefore:</t>
  </si>
  <si>
    <t>or</t>
  </si>
  <si>
    <t>where:</t>
  </si>
  <si>
    <t>P=applied load</t>
  </si>
  <si>
    <t>L= length</t>
  </si>
  <si>
    <t>A= cross sectional area</t>
  </si>
  <si>
    <t>E= modulus</t>
  </si>
  <si>
    <t>δ=unit of deformation</t>
  </si>
  <si>
    <r>
      <t xml:space="preserve">P = </t>
    </r>
    <r>
      <rPr>
        <i/>
        <sz val="10"/>
        <color theme="1"/>
        <rFont val="Calibri"/>
        <family val="2"/>
      </rPr>
      <t xml:space="preserve">ΔT* </t>
    </r>
    <r>
      <rPr>
        <i/>
        <sz val="10"/>
        <color rgb="FF00B050"/>
        <rFont val="Calibri"/>
        <family val="2"/>
      </rPr>
      <t>(</t>
    </r>
    <r>
      <rPr>
        <i/>
        <sz val="10"/>
        <color theme="1"/>
        <rFont val="Calibri"/>
        <family val="2"/>
      </rPr>
      <t>ᾳ</t>
    </r>
    <r>
      <rPr>
        <i/>
        <vertAlign val="subscript"/>
        <sz val="10"/>
        <color theme="1"/>
        <rFont val="Calibri"/>
        <family val="2"/>
      </rPr>
      <t>1</t>
    </r>
    <r>
      <rPr>
        <i/>
        <sz val="10"/>
        <color theme="1"/>
        <rFont val="Calibri"/>
        <family val="2"/>
      </rPr>
      <t>-ᾳ</t>
    </r>
    <r>
      <rPr>
        <i/>
        <vertAlign val="subscript"/>
        <sz val="10"/>
        <color theme="1"/>
        <rFont val="Calibri"/>
        <family val="2"/>
        <scheme val="minor"/>
      </rPr>
      <t>2</t>
    </r>
    <r>
      <rPr>
        <i/>
        <sz val="10"/>
        <color rgb="FF00B050"/>
        <rFont val="Calibri"/>
        <family val="2"/>
        <scheme val="minor"/>
      </rPr>
      <t>)</t>
    </r>
    <r>
      <rPr>
        <i/>
        <sz val="10"/>
        <color theme="1"/>
        <rFont val="Calibri"/>
        <family val="2"/>
        <scheme val="minor"/>
      </rPr>
      <t xml:space="preserve"> * A</t>
    </r>
    <r>
      <rPr>
        <i/>
        <vertAlign val="subscript"/>
        <sz val="10"/>
        <color theme="1"/>
        <rFont val="Calibri"/>
        <family val="2"/>
        <scheme val="minor"/>
      </rPr>
      <t>1</t>
    </r>
    <r>
      <rPr>
        <i/>
        <sz val="10"/>
        <color theme="1"/>
        <rFont val="Calibri"/>
        <family val="2"/>
        <scheme val="minor"/>
      </rPr>
      <t>*E</t>
    </r>
    <r>
      <rPr>
        <i/>
        <vertAlign val="subscript"/>
        <sz val="10"/>
        <color theme="1"/>
        <rFont val="Calibri"/>
        <family val="2"/>
        <scheme val="minor"/>
      </rPr>
      <t>1</t>
    </r>
    <r>
      <rPr>
        <i/>
        <sz val="10"/>
        <color theme="1"/>
        <rFont val="Calibri"/>
        <family val="2"/>
        <scheme val="minor"/>
      </rPr>
      <t>*A</t>
    </r>
    <r>
      <rPr>
        <i/>
        <vertAlign val="subscript"/>
        <sz val="10"/>
        <color theme="1"/>
        <rFont val="Calibri"/>
        <family val="2"/>
        <scheme val="minor"/>
      </rPr>
      <t>2</t>
    </r>
    <r>
      <rPr>
        <i/>
        <sz val="10"/>
        <color theme="1"/>
        <rFont val="Calibri"/>
        <family val="2"/>
        <scheme val="minor"/>
      </rPr>
      <t>*E</t>
    </r>
    <r>
      <rPr>
        <i/>
        <vertAlign val="subscript"/>
        <sz val="10"/>
        <color theme="1"/>
        <rFont val="Calibri"/>
        <family val="2"/>
        <scheme val="minor"/>
      </rPr>
      <t>2</t>
    </r>
    <r>
      <rPr>
        <i/>
        <sz val="10"/>
        <color theme="1"/>
        <rFont val="Calibri"/>
        <family val="2"/>
        <scheme val="minor"/>
      </rPr>
      <t xml:space="preserve">/ </t>
    </r>
    <r>
      <rPr>
        <i/>
        <sz val="10"/>
        <color rgb="FF7030A0"/>
        <rFont val="Calibri"/>
        <family val="2"/>
        <scheme val="minor"/>
      </rPr>
      <t>(</t>
    </r>
    <r>
      <rPr>
        <i/>
        <sz val="10"/>
        <color theme="1"/>
        <rFont val="Calibri"/>
        <family val="2"/>
        <scheme val="minor"/>
      </rPr>
      <t>A</t>
    </r>
    <r>
      <rPr>
        <i/>
        <vertAlign val="subscript"/>
        <sz val="10"/>
        <color theme="1"/>
        <rFont val="Calibri"/>
        <family val="2"/>
        <scheme val="minor"/>
      </rPr>
      <t>1</t>
    </r>
    <r>
      <rPr>
        <i/>
        <sz val="10"/>
        <color theme="1"/>
        <rFont val="Calibri"/>
        <family val="2"/>
        <scheme val="minor"/>
      </rPr>
      <t xml:space="preserve"> * E</t>
    </r>
    <r>
      <rPr>
        <i/>
        <vertAlign val="subscript"/>
        <sz val="10"/>
        <color theme="1"/>
        <rFont val="Calibri"/>
        <family val="2"/>
        <scheme val="minor"/>
      </rPr>
      <t>1</t>
    </r>
    <r>
      <rPr>
        <i/>
        <sz val="10"/>
        <color theme="1"/>
        <rFont val="Calibri"/>
        <family val="2"/>
        <scheme val="minor"/>
      </rPr>
      <t xml:space="preserve"> + A</t>
    </r>
    <r>
      <rPr>
        <i/>
        <vertAlign val="subscript"/>
        <sz val="10"/>
        <color theme="1"/>
        <rFont val="Calibri"/>
        <family val="2"/>
        <scheme val="minor"/>
      </rPr>
      <t>2</t>
    </r>
    <r>
      <rPr>
        <i/>
        <sz val="10"/>
        <color theme="1"/>
        <rFont val="Calibri"/>
        <family val="2"/>
        <scheme val="minor"/>
      </rPr>
      <t>*E</t>
    </r>
    <r>
      <rPr>
        <i/>
        <vertAlign val="subscript"/>
        <sz val="10"/>
        <color theme="1"/>
        <rFont val="Calibri"/>
        <family val="2"/>
        <scheme val="minor"/>
      </rPr>
      <t>2</t>
    </r>
    <r>
      <rPr>
        <i/>
        <sz val="10"/>
        <color rgb="FF7030A0"/>
        <rFont val="Calibri"/>
        <family val="2"/>
        <scheme val="minor"/>
      </rPr>
      <t>)</t>
    </r>
  </si>
  <si>
    <r>
      <t xml:space="preserve"> ΔT * ᾳ1* L-</t>
    </r>
    <r>
      <rPr>
        <i/>
        <sz val="10"/>
        <color rgb="FF00B050"/>
        <rFont val="Calibri"/>
        <family val="2"/>
      </rPr>
      <t>(</t>
    </r>
    <r>
      <rPr>
        <i/>
        <sz val="10"/>
        <color theme="1"/>
        <rFont val="Calibri"/>
        <family val="2"/>
      </rPr>
      <t>P L</t>
    </r>
    <r>
      <rPr>
        <i/>
        <sz val="10"/>
        <color rgb="FF00B050"/>
        <rFont val="Calibri"/>
        <family val="2"/>
      </rPr>
      <t>)</t>
    </r>
    <r>
      <rPr>
        <i/>
        <sz val="10"/>
        <color theme="1"/>
        <rFont val="Calibri"/>
        <family val="2"/>
      </rPr>
      <t>/</t>
    </r>
    <r>
      <rPr>
        <i/>
        <sz val="10"/>
        <color rgb="FF7030A0"/>
        <rFont val="Calibri"/>
        <family val="2"/>
      </rPr>
      <t>(</t>
    </r>
    <r>
      <rPr>
        <i/>
        <sz val="10"/>
        <color theme="1"/>
        <rFont val="Calibri"/>
        <family val="2"/>
      </rPr>
      <t>A1 E1</t>
    </r>
    <r>
      <rPr>
        <i/>
        <sz val="10"/>
        <color rgb="FF7030A0"/>
        <rFont val="Calibri"/>
        <family val="2"/>
      </rPr>
      <t>)</t>
    </r>
    <r>
      <rPr>
        <i/>
        <sz val="10"/>
        <color theme="1"/>
        <rFont val="Calibri"/>
        <family val="2"/>
      </rPr>
      <t xml:space="preserve"> = ΔT * ᾳ2* L-</t>
    </r>
    <r>
      <rPr>
        <i/>
        <sz val="10"/>
        <color rgb="FF00B050"/>
        <rFont val="Calibri"/>
        <family val="2"/>
      </rPr>
      <t>(</t>
    </r>
    <r>
      <rPr>
        <i/>
        <sz val="10"/>
        <color theme="1"/>
        <rFont val="Calibri"/>
        <family val="2"/>
      </rPr>
      <t>P L</t>
    </r>
    <r>
      <rPr>
        <i/>
        <sz val="10"/>
        <color rgb="FF00B050"/>
        <rFont val="Calibri"/>
        <family val="2"/>
      </rPr>
      <t>)</t>
    </r>
    <r>
      <rPr>
        <i/>
        <sz val="10"/>
        <color theme="1"/>
        <rFont val="Calibri"/>
        <family val="2"/>
      </rPr>
      <t>/</t>
    </r>
    <r>
      <rPr>
        <i/>
        <sz val="10"/>
        <color rgb="FF7030A0"/>
        <rFont val="Calibri"/>
        <family val="2"/>
      </rPr>
      <t>(</t>
    </r>
    <r>
      <rPr>
        <i/>
        <sz val="10"/>
        <color theme="1"/>
        <rFont val="Calibri"/>
        <family val="2"/>
      </rPr>
      <t>A2 E2</t>
    </r>
    <r>
      <rPr>
        <i/>
        <sz val="10"/>
        <color rgb="FF7030A0"/>
        <rFont val="Calibri"/>
        <family val="2"/>
      </rPr>
      <t>)</t>
    </r>
  </si>
  <si>
    <t>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</si>
</sst>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0.000"/>
    <numFmt numFmtId="168" formatCode="0.0%"/>
  </numFmts>
  <fonts count="31" x14ac:knownFonts="1">
    <font>
      <sz val="9"/>
      <color theme="1"/>
      <name val="Calibri"/>
      <family val="2"/>
      <scheme val="minor"/>
    </font>
    <font>
      <sz val="9"/>
      <color theme="1"/>
      <name val="Calibri"/>
      <family val="2"/>
      <scheme val="minor"/>
    </font>
    <font>
      <b/>
      <sz val="9"/>
      <color theme="1"/>
      <name val="Calibri"/>
      <family val="2"/>
      <scheme val="minor"/>
    </font>
    <font>
      <sz val="9"/>
      <color theme="1"/>
      <name val="Calibri"/>
      <family val="2"/>
    </font>
    <font>
      <vertAlign val="superscript"/>
      <sz val="9"/>
      <color theme="1"/>
      <name val="Calibri"/>
      <family val="2"/>
      <scheme val="minor"/>
    </font>
    <font>
      <vertAlign val="subscript"/>
      <sz val="9"/>
      <color theme="1"/>
      <name val="Calibri"/>
      <family val="2"/>
    </font>
    <font>
      <vertAlign val="subscript"/>
      <sz val="9"/>
      <color theme="1"/>
      <name val="Calibri"/>
      <family val="2"/>
      <scheme val="minor"/>
    </font>
    <font>
      <i/>
      <sz val="10"/>
      <color theme="1"/>
      <name val="Calibri"/>
      <family val="2"/>
      <scheme val="minor"/>
    </font>
    <font>
      <i/>
      <vertAlign val="subscript"/>
      <sz val="10"/>
      <color theme="1"/>
      <name val="Calibri"/>
      <family val="2"/>
      <scheme val="minor"/>
    </font>
    <font>
      <i/>
      <sz val="9"/>
      <color theme="1"/>
      <name val="Calibri"/>
      <family val="2"/>
      <scheme val="minor"/>
    </font>
    <font>
      <i/>
      <sz val="10"/>
      <color theme="1"/>
      <name val="Calibri"/>
      <family val="2"/>
    </font>
    <font>
      <i/>
      <vertAlign val="subscript"/>
      <sz val="10"/>
      <color theme="1"/>
      <name val="Calibri"/>
      <family val="2"/>
    </font>
    <font>
      <sz val="8"/>
      <color rgb="FF000000"/>
      <name val="Arial"/>
      <family val="2"/>
    </font>
    <font>
      <u/>
      <sz val="9"/>
      <color theme="10"/>
      <name val="Calibri"/>
      <family val="2"/>
      <scheme val="minor"/>
    </font>
    <font>
      <b/>
      <sz val="9"/>
      <color theme="1"/>
      <name val="Calibri"/>
      <family val="2"/>
    </font>
    <font>
      <b/>
      <vertAlign val="superscript"/>
      <sz val="9"/>
      <color theme="1"/>
      <name val="Calibri"/>
      <family val="2"/>
    </font>
    <font>
      <i/>
      <sz val="9"/>
      <color theme="1"/>
      <name val="Calibri"/>
      <family val="2"/>
    </font>
    <font>
      <sz val="9"/>
      <color rgb="FFFF0000"/>
      <name val="Calibri"/>
      <family val="2"/>
      <scheme val="minor"/>
    </font>
    <font>
      <b/>
      <sz val="10"/>
      <name val="Calibri"/>
      <family val="2"/>
      <scheme val="minor"/>
    </font>
    <font>
      <vertAlign val="superscript"/>
      <sz val="9"/>
      <color rgb="FFFF0000"/>
      <name val="Calibri"/>
      <family val="2"/>
      <scheme val="minor"/>
    </font>
    <font>
      <sz val="9"/>
      <color rgb="FF00B050"/>
      <name val="Calibri"/>
      <family val="2"/>
      <scheme val="minor"/>
    </font>
    <font>
      <sz val="10"/>
      <color theme="1"/>
      <name val="Calibri"/>
      <family val="2"/>
      <scheme val="minor"/>
    </font>
    <font>
      <sz val="10"/>
      <color theme="1"/>
      <name val="Calibri"/>
      <family val="2"/>
    </font>
    <font>
      <u/>
      <sz val="10"/>
      <color theme="1"/>
      <name val="Calibri"/>
      <family val="2"/>
    </font>
    <font>
      <i/>
      <u/>
      <sz val="10"/>
      <color theme="1"/>
      <name val="Calibri"/>
      <family val="2"/>
    </font>
    <font>
      <i/>
      <u/>
      <sz val="10"/>
      <color theme="1"/>
      <name val="Calibri"/>
      <family val="2"/>
      <scheme val="minor"/>
    </font>
    <font>
      <i/>
      <sz val="10"/>
      <color rgb="FF00B050"/>
      <name val="Calibri"/>
      <family val="2"/>
    </font>
    <font>
      <i/>
      <sz val="10"/>
      <color rgb="FF00B050"/>
      <name val="Calibri"/>
      <family val="2"/>
      <scheme val="minor"/>
    </font>
    <font>
      <i/>
      <sz val="10"/>
      <color rgb="FF7030A0"/>
      <name val="Calibri"/>
      <family val="2"/>
      <scheme val="minor"/>
    </font>
    <font>
      <i/>
      <sz val="10"/>
      <color rgb="FF7030A0"/>
      <name val="Calibri"/>
      <family val="2"/>
    </font>
    <font>
      <sz val="9"/>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3" fillId="0" borderId="0" applyNumberFormat="0" applyFill="0" applyBorder="0" applyAlignment="0" applyProtection="0"/>
    <xf numFmtId="9" fontId="1" fillId="0" borderId="0" applyFont="0" applyFill="0" applyBorder="0" applyAlignment="0" applyProtection="0"/>
  </cellStyleXfs>
  <cellXfs count="89">
    <xf numFmtId="0" fontId="0" fillId="0" borderId="0" xfId="0"/>
    <xf numFmtId="0" fontId="3" fillId="0" borderId="0" xfId="0" applyFont="1"/>
    <xf numFmtId="11" fontId="0" fillId="0" borderId="0" xfId="0" applyNumberFormat="1"/>
    <xf numFmtId="0" fontId="2" fillId="0" borderId="0" xfId="0" applyFont="1"/>
    <xf numFmtId="0" fontId="7" fillId="0" borderId="0" xfId="0" applyFont="1"/>
    <xf numFmtId="0" fontId="9" fillId="0" borderId="0" xfId="0" applyFont="1"/>
    <xf numFmtId="0" fontId="10" fillId="0" borderId="0" xfId="0" applyFont="1"/>
    <xf numFmtId="1" fontId="0" fillId="0" borderId="0" xfId="0" applyNumberFormat="1"/>
    <xf numFmtId="165" fontId="0" fillId="0" borderId="0" xfId="1" applyNumberFormat="1" applyFont="1"/>
    <xf numFmtId="0" fontId="0" fillId="0" borderId="0" xfId="0" applyAlignment="1">
      <alignment horizontal="center"/>
    </xf>
    <xf numFmtId="0" fontId="0" fillId="0" borderId="0" xfId="0" applyAlignment="1">
      <alignment horizontal="left"/>
    </xf>
    <xf numFmtId="0" fontId="12" fillId="0" borderId="0" xfId="0" applyFont="1" applyAlignment="1">
      <alignment vertical="center" wrapText="1"/>
    </xf>
    <xf numFmtId="0" fontId="12" fillId="0" borderId="0" xfId="0" applyFont="1" applyAlignment="1">
      <alignment horizontal="left" vertical="center" wrapText="1" indent="1"/>
    </xf>
    <xf numFmtId="0" fontId="12" fillId="0" borderId="0" xfId="0" applyFont="1" applyAlignment="1">
      <alignment horizontal="center" vertical="center" wrapText="1"/>
    </xf>
    <xf numFmtId="0" fontId="3" fillId="0" borderId="0" xfId="0" applyFont="1" applyAlignment="1">
      <alignment horizontal="right"/>
    </xf>
    <xf numFmtId="0" fontId="0" fillId="2" borderId="1" xfId="0" applyFill="1" applyBorder="1"/>
    <xf numFmtId="164" fontId="0" fillId="2" borderId="1" xfId="0" applyNumberFormat="1" applyFill="1" applyBorder="1"/>
    <xf numFmtId="2" fontId="0" fillId="2" borderId="1" xfId="0" applyNumberFormat="1" applyFill="1" applyBorder="1"/>
    <xf numFmtId="11" fontId="0" fillId="2" borderId="1" xfId="1" applyNumberFormat="1" applyFont="1" applyFill="1" applyBorder="1"/>
    <xf numFmtId="11" fontId="0" fillId="2" borderId="1" xfId="0" applyNumberFormat="1" applyFill="1" applyBorder="1"/>
    <xf numFmtId="165" fontId="0" fillId="2" borderId="1" xfId="1" applyNumberFormat="1" applyFont="1" applyFill="1" applyBorder="1"/>
    <xf numFmtId="0" fontId="0" fillId="3" borderId="1" xfId="0" applyFill="1" applyBorder="1"/>
    <xf numFmtId="165" fontId="0" fillId="3" borderId="1" xfId="1" applyNumberFormat="1" applyFont="1" applyFill="1" applyBorder="1"/>
    <xf numFmtId="164" fontId="0" fillId="0" borderId="2" xfId="0" applyNumberFormat="1" applyFill="1" applyBorder="1"/>
    <xf numFmtId="16" fontId="0" fillId="0" borderId="0" xfId="0" quotePrefix="1" applyNumberFormat="1" applyAlignment="1">
      <alignment horizontal="center"/>
    </xf>
    <xf numFmtId="0" fontId="0" fillId="0" borderId="0" xfId="0" quotePrefix="1" applyAlignment="1">
      <alignment horizontal="center"/>
    </xf>
    <xf numFmtId="164" fontId="0" fillId="0" borderId="0" xfId="0" applyNumberFormat="1" applyAlignment="1">
      <alignment horizontal="center"/>
    </xf>
    <xf numFmtId="2" fontId="0" fillId="3" borderId="1" xfId="0" applyNumberFormat="1" applyFill="1" applyBorder="1"/>
    <xf numFmtId="166" fontId="0" fillId="3" borderId="1" xfId="0" applyNumberFormat="1" applyFill="1" applyBorder="1"/>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16" fillId="0" borderId="0" xfId="0" applyFont="1"/>
    <xf numFmtId="0" fontId="2" fillId="0" borderId="0" xfId="0" applyFont="1" applyAlignment="1">
      <alignment horizontal="right"/>
    </xf>
    <xf numFmtId="0" fontId="0" fillId="0" borderId="0" xfId="0" applyFont="1"/>
    <xf numFmtId="0" fontId="0" fillId="0" borderId="0" xfId="0" applyAlignment="1">
      <alignment horizontal="right"/>
    </xf>
    <xf numFmtId="0" fontId="18" fillId="0" borderId="0" xfId="2" applyFont="1" applyAlignment="1">
      <alignment vertical="center" wrapText="1"/>
    </xf>
    <xf numFmtId="0" fontId="0" fillId="0" borderId="0" xfId="0" applyFont="1" applyAlignment="1">
      <alignment horizontal="center"/>
    </xf>
    <xf numFmtId="0" fontId="0" fillId="0" borderId="1" xfId="0" applyBorder="1" applyAlignment="1">
      <alignment horizontal="center" wrapText="1"/>
    </xf>
    <xf numFmtId="0" fontId="0" fillId="0" borderId="1" xfId="0" applyBorder="1"/>
    <xf numFmtId="0" fontId="0" fillId="0" borderId="1" xfId="0" applyBorder="1" applyAlignment="1">
      <alignment horizontal="center"/>
    </xf>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11" xfId="0" applyBorder="1" applyAlignment="1">
      <alignment vertical="center"/>
    </xf>
    <xf numFmtId="0" fontId="0" fillId="0" borderId="9" xfId="0" applyBorder="1" applyAlignment="1">
      <alignment horizontal="center" wrapText="1"/>
    </xf>
    <xf numFmtId="0" fontId="0" fillId="0" borderId="11" xfId="0" quotePrefix="1" applyBorder="1"/>
    <xf numFmtId="0" fontId="0" fillId="0" borderId="9" xfId="0" applyBorder="1" applyAlignment="1">
      <alignment horizontal="center"/>
    </xf>
    <xf numFmtId="0" fontId="0" fillId="0" borderId="9"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3" xfId="0" applyBorder="1"/>
    <xf numFmtId="0" fontId="0" fillId="0" borderId="10" xfId="0" applyBorder="1"/>
    <xf numFmtId="164" fontId="0" fillId="0" borderId="0" xfId="0" applyNumberFormat="1"/>
    <xf numFmtId="0" fontId="17" fillId="0" borderId="11" xfId="0" applyFont="1" applyBorder="1"/>
    <xf numFmtId="0" fontId="17" fillId="0" borderId="3" xfId="0" applyFont="1" applyBorder="1"/>
    <xf numFmtId="0" fontId="17" fillId="0" borderId="0" xfId="0" applyFont="1"/>
    <xf numFmtId="0" fontId="9" fillId="0" borderId="0" xfId="0" applyFont="1" applyAlignment="1">
      <alignment vertical="center"/>
    </xf>
    <xf numFmtId="0" fontId="2" fillId="0" borderId="0" xfId="0" applyFont="1" applyAlignment="1">
      <alignment horizontal="center" wrapText="1"/>
    </xf>
    <xf numFmtId="0" fontId="7" fillId="0" borderId="0" xfId="0" applyFont="1" applyAlignment="1">
      <alignment horizontal="right"/>
    </xf>
    <xf numFmtId="0" fontId="14" fillId="0" borderId="0" xfId="0" applyFont="1" applyAlignment="1">
      <alignment horizontal="center"/>
    </xf>
    <xf numFmtId="0" fontId="0" fillId="0" borderId="3" xfId="0" applyBorder="1" applyAlignment="1">
      <alignment horizontal="left" vertical="center" textRotation="90"/>
    </xf>
    <xf numFmtId="0" fontId="0" fillId="0" borderId="15" xfId="0" applyBorder="1" applyAlignment="1">
      <alignment horizontal="left" vertical="center" textRotation="90"/>
    </xf>
    <xf numFmtId="0" fontId="0" fillId="0" borderId="16" xfId="0" applyBorder="1" applyAlignment="1">
      <alignment horizontal="left" vertical="center" textRotation="90"/>
    </xf>
    <xf numFmtId="0" fontId="9" fillId="0" borderId="0" xfId="0" applyFont="1" applyAlignment="1">
      <alignment horizontal="left" vertical="center" wrapText="1"/>
    </xf>
    <xf numFmtId="0" fontId="2" fillId="0" borderId="3" xfId="0" applyFont="1" applyBorder="1" applyAlignment="1">
      <alignment horizontal="center"/>
    </xf>
    <xf numFmtId="0" fontId="2" fillId="0" borderId="10" xfId="0" applyFont="1"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21" fillId="0" borderId="0" xfId="0" applyFont="1"/>
    <xf numFmtId="0" fontId="21" fillId="0" borderId="0" xfId="0" applyFont="1" applyAlignment="1">
      <alignment horizontal="center" vertical="center"/>
    </xf>
    <xf numFmtId="0" fontId="22" fillId="0" borderId="0" xfId="0" applyFont="1" applyAlignment="1">
      <alignment horizontal="center" vertical="center"/>
    </xf>
    <xf numFmtId="0" fontId="7" fillId="0" borderId="0" xfId="0" applyFont="1" applyAlignment="1">
      <alignment horizontal="center" vertical="center"/>
    </xf>
    <xf numFmtId="0" fontId="24" fillId="0" borderId="0" xfId="0" applyFont="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25"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164" fontId="0" fillId="3" borderId="1" xfId="0" applyNumberFormat="1" applyFill="1" applyBorder="1"/>
    <xf numFmtId="1" fontId="0" fillId="3" borderId="1" xfId="0" applyNumberFormat="1" applyFill="1" applyBorder="1"/>
    <xf numFmtId="165" fontId="30" fillId="3" borderId="1" xfId="1" applyNumberFormat="1" applyFont="1" applyFill="1" applyBorder="1"/>
    <xf numFmtId="168" fontId="0" fillId="0" borderId="0" xfId="3" applyNumberFormat="1" applyFont="1"/>
  </cellXfs>
  <cellStyles count="4">
    <cellStyle name="Comma" xfId="1" builtinId="3"/>
    <cellStyle name="Hyperlink" xfId="2" builtinId="8"/>
    <cellStyle name="Normal" xfId="0" builtinId="0"/>
    <cellStyle name="Percent" xfId="3"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5.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emf"/><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emf"/><Relationship Id="rId5" Type="http://schemas.openxmlformats.org/officeDocument/2006/relationships/image" Target="../media/image5.png"/><Relationship Id="rId15" Type="http://schemas.openxmlformats.org/officeDocument/2006/relationships/image" Target="../media/image15.emf"/><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emf"/></Relationships>
</file>

<file path=xl/drawings/_rels/drawing6.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3.emf"/><Relationship Id="rId1" Type="http://schemas.openxmlformats.org/officeDocument/2006/relationships/image" Target="../media/image12.emf"/><Relationship Id="rId5" Type="http://schemas.openxmlformats.org/officeDocument/2006/relationships/image" Target="../media/image15.emf"/><Relationship Id="rId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5</xdr:col>
      <xdr:colOff>7620</xdr:colOff>
      <xdr:row>6</xdr:row>
      <xdr:rowOff>7620</xdr:rowOff>
    </xdr:from>
    <xdr:to>
      <xdr:col>10</xdr:col>
      <xdr:colOff>0</xdr:colOff>
      <xdr:row>6</xdr:row>
      <xdr:rowOff>121920</xdr:rowOff>
    </xdr:to>
    <xdr:sp macro="" textlink="">
      <xdr:nvSpPr>
        <xdr:cNvPr id="2" name="Rectangle 1"/>
        <xdr:cNvSpPr/>
      </xdr:nvSpPr>
      <xdr:spPr>
        <a:xfrm>
          <a:off x="4975860" y="922020"/>
          <a:ext cx="2430780" cy="114300"/>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266700</xdr:colOff>
      <xdr:row>6</xdr:row>
      <xdr:rowOff>144780</xdr:rowOff>
    </xdr:from>
    <xdr:to>
      <xdr:col>11</xdr:col>
      <xdr:colOff>304800</xdr:colOff>
      <xdr:row>8</xdr:row>
      <xdr:rowOff>57150</xdr:rowOff>
    </xdr:to>
    <xdr:sp macro="" textlink="">
      <xdr:nvSpPr>
        <xdr:cNvPr id="14" name="Rectangle 13"/>
        <xdr:cNvSpPr/>
      </xdr:nvSpPr>
      <xdr:spPr>
        <a:xfrm>
          <a:off x="5657850" y="1135380"/>
          <a:ext cx="2705100" cy="217170"/>
        </a:xfrm>
        <a:prstGeom prst="rect">
          <a:avLst/>
        </a:prstGeom>
        <a:solidFill>
          <a:schemeClr val="tx1">
            <a:lumMod val="50000"/>
            <a:lumOff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243840</xdr:colOff>
      <xdr:row>1</xdr:row>
      <xdr:rowOff>15239</xdr:rowOff>
    </xdr:from>
    <xdr:to>
      <xdr:col>11</xdr:col>
      <xdr:colOff>266700</xdr:colOff>
      <xdr:row>3</xdr:row>
      <xdr:rowOff>142875</xdr:rowOff>
    </xdr:to>
    <xdr:sp macro="" textlink="">
      <xdr:nvSpPr>
        <xdr:cNvPr id="16" name="Rectangle 15"/>
        <xdr:cNvSpPr/>
      </xdr:nvSpPr>
      <xdr:spPr>
        <a:xfrm>
          <a:off x="5634990" y="243839"/>
          <a:ext cx="2689860" cy="432436"/>
        </a:xfrm>
        <a:prstGeom prst="rect">
          <a:avLst/>
        </a:prstGeom>
        <a:solidFill>
          <a:schemeClr val="tx1">
            <a:lumMod val="50000"/>
            <a:lumOff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556260</xdr:colOff>
      <xdr:row>1</xdr:row>
      <xdr:rowOff>7620</xdr:rowOff>
    </xdr:from>
    <xdr:to>
      <xdr:col>10</xdr:col>
      <xdr:colOff>53340</xdr:colOff>
      <xdr:row>3</xdr:row>
      <xdr:rowOff>129540</xdr:rowOff>
    </xdr:to>
    <xdr:sp macro="" textlink="">
      <xdr:nvSpPr>
        <xdr:cNvPr id="3" name="Rectangle 2"/>
        <xdr:cNvSpPr/>
      </xdr:nvSpPr>
      <xdr:spPr>
        <a:xfrm>
          <a:off x="4960620" y="160020"/>
          <a:ext cx="2499360" cy="42672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53340</xdr:colOff>
      <xdr:row>5</xdr:row>
      <xdr:rowOff>53340</xdr:rowOff>
    </xdr:from>
    <xdr:to>
      <xdr:col>9</xdr:col>
      <xdr:colOff>403860</xdr:colOff>
      <xdr:row>6</xdr:row>
      <xdr:rowOff>7620</xdr:rowOff>
    </xdr:to>
    <xdr:sp macro="" textlink="">
      <xdr:nvSpPr>
        <xdr:cNvPr id="26" name="Rectangle 25"/>
        <xdr:cNvSpPr/>
      </xdr:nvSpPr>
      <xdr:spPr>
        <a:xfrm>
          <a:off x="6972300" y="815340"/>
          <a:ext cx="350520" cy="10668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53340</xdr:colOff>
      <xdr:row>8</xdr:row>
      <xdr:rowOff>68580</xdr:rowOff>
    </xdr:from>
    <xdr:to>
      <xdr:col>9</xdr:col>
      <xdr:colOff>403860</xdr:colOff>
      <xdr:row>8</xdr:row>
      <xdr:rowOff>175260</xdr:rowOff>
    </xdr:to>
    <xdr:sp macro="" textlink="">
      <xdr:nvSpPr>
        <xdr:cNvPr id="27" name="Rectangle 26"/>
        <xdr:cNvSpPr/>
      </xdr:nvSpPr>
      <xdr:spPr>
        <a:xfrm>
          <a:off x="6972300" y="1287780"/>
          <a:ext cx="350520" cy="10668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154305</xdr:colOff>
      <xdr:row>6</xdr:row>
      <xdr:rowOff>0</xdr:rowOff>
    </xdr:from>
    <xdr:to>
      <xdr:col>9</xdr:col>
      <xdr:colOff>314325</xdr:colOff>
      <xdr:row>9</xdr:row>
      <xdr:rowOff>60960</xdr:rowOff>
    </xdr:to>
    <xdr:sp macro="" textlink="">
      <xdr:nvSpPr>
        <xdr:cNvPr id="25" name="Rectangle 24"/>
        <xdr:cNvSpPr/>
      </xdr:nvSpPr>
      <xdr:spPr>
        <a:xfrm>
          <a:off x="7145655" y="990600"/>
          <a:ext cx="160020" cy="55626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171450</xdr:colOff>
      <xdr:row>5</xdr:row>
      <xdr:rowOff>45720</xdr:rowOff>
    </xdr:from>
    <xdr:to>
      <xdr:col>8</xdr:col>
      <xdr:colOff>34290</xdr:colOff>
      <xdr:row>6</xdr:row>
      <xdr:rowOff>0</xdr:rowOff>
    </xdr:to>
    <xdr:sp macro="" textlink="">
      <xdr:nvSpPr>
        <xdr:cNvPr id="29" name="Rectangle 28"/>
        <xdr:cNvSpPr/>
      </xdr:nvSpPr>
      <xdr:spPr>
        <a:xfrm>
          <a:off x="6096000" y="883920"/>
          <a:ext cx="396240" cy="10668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171450</xdr:colOff>
      <xdr:row>8</xdr:row>
      <xdr:rowOff>60960</xdr:rowOff>
    </xdr:from>
    <xdr:to>
      <xdr:col>8</xdr:col>
      <xdr:colOff>34290</xdr:colOff>
      <xdr:row>8</xdr:row>
      <xdr:rowOff>167640</xdr:rowOff>
    </xdr:to>
    <xdr:sp macro="" textlink="">
      <xdr:nvSpPr>
        <xdr:cNvPr id="30" name="Rectangle 29"/>
        <xdr:cNvSpPr/>
      </xdr:nvSpPr>
      <xdr:spPr>
        <a:xfrm>
          <a:off x="6096000" y="1356360"/>
          <a:ext cx="396240" cy="10668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281940</xdr:colOff>
      <xdr:row>6</xdr:row>
      <xdr:rowOff>9524</xdr:rowOff>
    </xdr:from>
    <xdr:to>
      <xdr:col>7</xdr:col>
      <xdr:colOff>447675</xdr:colOff>
      <xdr:row>9</xdr:row>
      <xdr:rowOff>53339</xdr:rowOff>
    </xdr:to>
    <xdr:sp macro="" textlink="">
      <xdr:nvSpPr>
        <xdr:cNvPr id="31" name="Rectangle 30"/>
        <xdr:cNvSpPr/>
      </xdr:nvSpPr>
      <xdr:spPr>
        <a:xfrm>
          <a:off x="6206490" y="1000124"/>
          <a:ext cx="165735" cy="53911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289560</xdr:colOff>
      <xdr:row>5</xdr:row>
      <xdr:rowOff>60960</xdr:rowOff>
    </xdr:from>
    <xdr:to>
      <xdr:col>7</xdr:col>
      <xdr:colOff>152400</xdr:colOff>
      <xdr:row>6</xdr:row>
      <xdr:rowOff>15240</xdr:rowOff>
    </xdr:to>
    <xdr:sp macro="" textlink="">
      <xdr:nvSpPr>
        <xdr:cNvPr id="32" name="Rectangle 31"/>
        <xdr:cNvSpPr/>
      </xdr:nvSpPr>
      <xdr:spPr>
        <a:xfrm>
          <a:off x="5745480" y="822960"/>
          <a:ext cx="350520" cy="10668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289560</xdr:colOff>
      <xdr:row>8</xdr:row>
      <xdr:rowOff>76200</xdr:rowOff>
    </xdr:from>
    <xdr:to>
      <xdr:col>7</xdr:col>
      <xdr:colOff>152400</xdr:colOff>
      <xdr:row>8</xdr:row>
      <xdr:rowOff>182880</xdr:rowOff>
    </xdr:to>
    <xdr:sp macro="" textlink="">
      <xdr:nvSpPr>
        <xdr:cNvPr id="33" name="Rectangle 32"/>
        <xdr:cNvSpPr/>
      </xdr:nvSpPr>
      <xdr:spPr>
        <a:xfrm>
          <a:off x="5745480" y="1295400"/>
          <a:ext cx="350520" cy="10668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381000</xdr:colOff>
      <xdr:row>5</xdr:row>
      <xdr:rowOff>60960</xdr:rowOff>
    </xdr:from>
    <xdr:to>
      <xdr:col>7</xdr:col>
      <xdr:colOff>68580</xdr:colOff>
      <xdr:row>9</xdr:row>
      <xdr:rowOff>68580</xdr:rowOff>
    </xdr:to>
    <xdr:sp macro="" textlink="">
      <xdr:nvSpPr>
        <xdr:cNvPr id="34" name="Rectangle 33"/>
        <xdr:cNvSpPr/>
      </xdr:nvSpPr>
      <xdr:spPr>
        <a:xfrm>
          <a:off x="5836920" y="822960"/>
          <a:ext cx="175260" cy="65532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481965</xdr:colOff>
      <xdr:row>0</xdr:row>
      <xdr:rowOff>91440</xdr:rowOff>
    </xdr:from>
    <xdr:to>
      <xdr:col>6</xdr:col>
      <xdr:colOff>489585</xdr:colOff>
      <xdr:row>10</xdr:row>
      <xdr:rowOff>137160</xdr:rowOff>
    </xdr:to>
    <xdr:cxnSp macro="">
      <xdr:nvCxnSpPr>
        <xdr:cNvPr id="18" name="Straight Connector 17"/>
        <xdr:cNvCxnSpPr/>
      </xdr:nvCxnSpPr>
      <xdr:spPr>
        <a:xfrm>
          <a:off x="6330315" y="91440"/>
          <a:ext cx="7620" cy="170307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373380</xdr:colOff>
      <xdr:row>0</xdr:row>
      <xdr:rowOff>76200</xdr:rowOff>
    </xdr:from>
    <xdr:to>
      <xdr:col>7</xdr:col>
      <xdr:colOff>373380</xdr:colOff>
      <xdr:row>10</xdr:row>
      <xdr:rowOff>167640</xdr:rowOff>
    </xdr:to>
    <xdr:cxnSp macro="">
      <xdr:nvCxnSpPr>
        <xdr:cNvPr id="20" name="Straight Connector 19"/>
        <xdr:cNvCxnSpPr/>
      </xdr:nvCxnSpPr>
      <xdr:spPr>
        <a:xfrm>
          <a:off x="6316980" y="76200"/>
          <a:ext cx="0" cy="16840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234315</xdr:colOff>
      <xdr:row>0</xdr:row>
      <xdr:rowOff>60960</xdr:rowOff>
    </xdr:from>
    <xdr:to>
      <xdr:col>9</xdr:col>
      <xdr:colOff>234315</xdr:colOff>
      <xdr:row>11</xdr:row>
      <xdr:rowOff>15240</xdr:rowOff>
    </xdr:to>
    <xdr:cxnSp macro="">
      <xdr:nvCxnSpPr>
        <xdr:cNvPr id="10" name="Straight Connector 9"/>
        <xdr:cNvCxnSpPr/>
      </xdr:nvCxnSpPr>
      <xdr:spPr>
        <a:xfrm>
          <a:off x="7682865" y="60960"/>
          <a:ext cx="0" cy="18021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150495</xdr:colOff>
      <xdr:row>1</xdr:row>
      <xdr:rowOff>144780</xdr:rowOff>
    </xdr:from>
    <xdr:to>
      <xdr:col>9</xdr:col>
      <xdr:colOff>318135</xdr:colOff>
      <xdr:row>3</xdr:row>
      <xdr:rowOff>15240</xdr:rowOff>
    </xdr:to>
    <xdr:sp macro="" textlink="">
      <xdr:nvSpPr>
        <xdr:cNvPr id="37" name="Oval 36"/>
        <xdr:cNvSpPr/>
      </xdr:nvSpPr>
      <xdr:spPr>
        <a:xfrm>
          <a:off x="7599045" y="373380"/>
          <a:ext cx="167640" cy="175260"/>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373380</xdr:colOff>
      <xdr:row>10</xdr:row>
      <xdr:rowOff>28575</xdr:rowOff>
    </xdr:from>
    <xdr:to>
      <xdr:col>9</xdr:col>
      <xdr:colOff>251460</xdr:colOff>
      <xdr:row>10</xdr:row>
      <xdr:rowOff>36195</xdr:rowOff>
    </xdr:to>
    <xdr:cxnSp macro="">
      <xdr:nvCxnSpPr>
        <xdr:cNvPr id="41" name="Straight Arrow Connector 40"/>
        <xdr:cNvCxnSpPr/>
      </xdr:nvCxnSpPr>
      <xdr:spPr>
        <a:xfrm>
          <a:off x="6297930" y="1628775"/>
          <a:ext cx="944880" cy="7620"/>
        </a:xfrm>
        <a:prstGeom prst="straightConnector1">
          <a:avLst/>
        </a:prstGeom>
        <a:ln>
          <a:solidFill>
            <a:sysClr val="windowText" lastClr="00000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400050</xdr:colOff>
      <xdr:row>2</xdr:row>
      <xdr:rowOff>75299</xdr:rowOff>
    </xdr:from>
    <xdr:to>
      <xdr:col>6</xdr:col>
      <xdr:colOff>360260</xdr:colOff>
      <xdr:row>5</xdr:row>
      <xdr:rowOff>19050</xdr:rowOff>
    </xdr:to>
    <xdr:cxnSp macro="">
      <xdr:nvCxnSpPr>
        <xdr:cNvPr id="43" name="Straight Arrow Connector 42"/>
        <xdr:cNvCxnSpPr/>
      </xdr:nvCxnSpPr>
      <xdr:spPr>
        <a:xfrm flipH="1">
          <a:off x="5257800" y="456299"/>
          <a:ext cx="493610" cy="40095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xdr:colOff>
      <xdr:row>6</xdr:row>
      <xdr:rowOff>60960</xdr:rowOff>
    </xdr:from>
    <xdr:to>
      <xdr:col>4</xdr:col>
      <xdr:colOff>510540</xdr:colOff>
      <xdr:row>6</xdr:row>
      <xdr:rowOff>68580</xdr:rowOff>
    </xdr:to>
    <xdr:cxnSp macro="">
      <xdr:nvCxnSpPr>
        <xdr:cNvPr id="47" name="Straight Arrow Connector 46"/>
        <xdr:cNvCxnSpPr/>
      </xdr:nvCxnSpPr>
      <xdr:spPr>
        <a:xfrm flipH="1" flipV="1">
          <a:off x="4411980" y="975360"/>
          <a:ext cx="502920" cy="76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514350</xdr:colOff>
      <xdr:row>10</xdr:row>
      <xdr:rowOff>30480</xdr:rowOff>
    </xdr:from>
    <xdr:to>
      <xdr:col>7</xdr:col>
      <xdr:colOff>403860</xdr:colOff>
      <xdr:row>10</xdr:row>
      <xdr:rowOff>38100</xdr:rowOff>
    </xdr:to>
    <xdr:cxnSp macro="">
      <xdr:nvCxnSpPr>
        <xdr:cNvPr id="55" name="Straight Arrow Connector 54"/>
        <xdr:cNvCxnSpPr/>
      </xdr:nvCxnSpPr>
      <xdr:spPr>
        <a:xfrm flipV="1">
          <a:off x="5905500" y="1687830"/>
          <a:ext cx="422910" cy="7620"/>
        </a:xfrm>
        <a:prstGeom prst="straightConnector1">
          <a:avLst/>
        </a:prstGeom>
        <a:ln>
          <a:solidFill>
            <a:sysClr val="windowText" lastClr="00000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495299</xdr:colOff>
      <xdr:row>1</xdr:row>
      <xdr:rowOff>133350</xdr:rowOff>
    </xdr:from>
    <xdr:to>
      <xdr:col>7</xdr:col>
      <xdr:colOff>390524</xdr:colOff>
      <xdr:row>3</xdr:row>
      <xdr:rowOff>19050</xdr:rowOff>
    </xdr:to>
    <xdr:sp macro="" textlink="">
      <xdr:nvSpPr>
        <xdr:cNvPr id="5" name="Rectangle 4"/>
        <xdr:cNvSpPr/>
      </xdr:nvSpPr>
      <xdr:spPr>
        <a:xfrm>
          <a:off x="5886449" y="361950"/>
          <a:ext cx="428625" cy="190500"/>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379095</xdr:colOff>
      <xdr:row>1</xdr:row>
      <xdr:rowOff>137160</xdr:rowOff>
    </xdr:from>
    <xdr:to>
      <xdr:col>7</xdr:col>
      <xdr:colOff>59055</xdr:colOff>
      <xdr:row>3</xdr:row>
      <xdr:rowOff>7620</xdr:rowOff>
    </xdr:to>
    <xdr:sp macro="" textlink="">
      <xdr:nvSpPr>
        <xdr:cNvPr id="35" name="Oval 34"/>
        <xdr:cNvSpPr/>
      </xdr:nvSpPr>
      <xdr:spPr>
        <a:xfrm>
          <a:off x="6227445" y="365760"/>
          <a:ext cx="213360" cy="175260"/>
        </a:xfrm>
        <a:prstGeom prst="ellipse">
          <a:avLst/>
        </a:prstGeom>
        <a:solidFill>
          <a:sysClr val="window" lastClr="FFFFFF"/>
        </a:solid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289560</xdr:colOff>
      <xdr:row>1</xdr:row>
      <xdr:rowOff>137160</xdr:rowOff>
    </xdr:from>
    <xdr:to>
      <xdr:col>7</xdr:col>
      <xdr:colOff>457200</xdr:colOff>
      <xdr:row>3</xdr:row>
      <xdr:rowOff>7620</xdr:rowOff>
    </xdr:to>
    <xdr:sp macro="" textlink="">
      <xdr:nvSpPr>
        <xdr:cNvPr id="36" name="Oval 35"/>
        <xdr:cNvSpPr/>
      </xdr:nvSpPr>
      <xdr:spPr>
        <a:xfrm>
          <a:off x="6233160" y="289560"/>
          <a:ext cx="167640" cy="175260"/>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180975</xdr:colOff>
      <xdr:row>12</xdr:row>
      <xdr:rowOff>85725</xdr:rowOff>
    </xdr:from>
    <xdr:to>
      <xdr:col>3</xdr:col>
      <xdr:colOff>904875</xdr:colOff>
      <xdr:row>20</xdr:row>
      <xdr:rowOff>123825</xdr:rowOff>
    </xdr:to>
    <xdr:sp macro="" textlink="">
      <xdr:nvSpPr>
        <xdr:cNvPr id="28" name="Right Bracket 27"/>
        <xdr:cNvSpPr/>
      </xdr:nvSpPr>
      <xdr:spPr>
        <a:xfrm>
          <a:off x="3257550" y="2047875"/>
          <a:ext cx="723900" cy="1371600"/>
        </a:xfrm>
        <a:prstGeom prst="rightBracket">
          <a:avLst/>
        </a:prstGeom>
        <a:ln>
          <a:solidFill>
            <a:srgbClr val="00B05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247651</xdr:colOff>
      <xdr:row>13</xdr:row>
      <xdr:rowOff>95249</xdr:rowOff>
    </xdr:from>
    <xdr:to>
      <xdr:col>3</xdr:col>
      <xdr:colOff>400051</xdr:colOff>
      <xdr:row>34</xdr:row>
      <xdr:rowOff>95249</xdr:rowOff>
    </xdr:to>
    <xdr:sp macro="" textlink="">
      <xdr:nvSpPr>
        <xdr:cNvPr id="38" name="Right Bracket 37"/>
        <xdr:cNvSpPr/>
      </xdr:nvSpPr>
      <xdr:spPr>
        <a:xfrm>
          <a:off x="3324226" y="2247899"/>
          <a:ext cx="152400" cy="3476625"/>
        </a:xfrm>
        <a:prstGeom prst="rightBracket">
          <a:avLst/>
        </a:prstGeom>
        <a:ln>
          <a:solidFill>
            <a:srgbClr val="FF000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7620</xdr:colOff>
      <xdr:row>7</xdr:row>
      <xdr:rowOff>7620</xdr:rowOff>
    </xdr:from>
    <xdr:to>
      <xdr:col>10</xdr:col>
      <xdr:colOff>0</xdr:colOff>
      <xdr:row>7</xdr:row>
      <xdr:rowOff>121920</xdr:rowOff>
    </xdr:to>
    <xdr:sp macro="" textlink="">
      <xdr:nvSpPr>
        <xdr:cNvPr id="25" name="Rectangle 24"/>
        <xdr:cNvSpPr/>
      </xdr:nvSpPr>
      <xdr:spPr>
        <a:xfrm>
          <a:off x="4975860" y="922020"/>
          <a:ext cx="2430780" cy="114300"/>
        </a:xfrm>
        <a:prstGeom prst="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266700</xdr:colOff>
      <xdr:row>7</xdr:row>
      <xdr:rowOff>144780</xdr:rowOff>
    </xdr:from>
    <xdr:to>
      <xdr:col>11</xdr:col>
      <xdr:colOff>259080</xdr:colOff>
      <xdr:row>9</xdr:row>
      <xdr:rowOff>68580</xdr:rowOff>
    </xdr:to>
    <xdr:sp macro="" textlink="">
      <xdr:nvSpPr>
        <xdr:cNvPr id="26" name="Rectangle 25"/>
        <xdr:cNvSpPr/>
      </xdr:nvSpPr>
      <xdr:spPr>
        <a:xfrm>
          <a:off x="5722620" y="1059180"/>
          <a:ext cx="2430780" cy="22860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243840</xdr:colOff>
      <xdr:row>1</xdr:row>
      <xdr:rowOff>15240</xdr:rowOff>
    </xdr:from>
    <xdr:to>
      <xdr:col>11</xdr:col>
      <xdr:colOff>304800</xdr:colOff>
      <xdr:row>3</xdr:row>
      <xdr:rowOff>137160</xdr:rowOff>
    </xdr:to>
    <xdr:sp macro="" textlink="">
      <xdr:nvSpPr>
        <xdr:cNvPr id="27" name="Rectangle 26"/>
        <xdr:cNvSpPr/>
      </xdr:nvSpPr>
      <xdr:spPr>
        <a:xfrm>
          <a:off x="5699760" y="167640"/>
          <a:ext cx="2499360" cy="42672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4</xdr:col>
      <xdr:colOff>556261</xdr:colOff>
      <xdr:row>1</xdr:row>
      <xdr:rowOff>19050</xdr:rowOff>
    </xdr:from>
    <xdr:to>
      <xdr:col>10</xdr:col>
      <xdr:colOff>28576</xdr:colOff>
      <xdr:row>3</xdr:row>
      <xdr:rowOff>123825</xdr:rowOff>
    </xdr:to>
    <xdr:sp macro="" textlink="">
      <xdr:nvSpPr>
        <xdr:cNvPr id="28" name="Rectangle 27"/>
        <xdr:cNvSpPr/>
      </xdr:nvSpPr>
      <xdr:spPr>
        <a:xfrm>
          <a:off x="4813936" y="247650"/>
          <a:ext cx="2739390" cy="40957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62865</xdr:colOff>
      <xdr:row>6</xdr:row>
      <xdr:rowOff>53340</xdr:rowOff>
    </xdr:from>
    <xdr:to>
      <xdr:col>9</xdr:col>
      <xdr:colOff>413385</xdr:colOff>
      <xdr:row>7</xdr:row>
      <xdr:rowOff>7620</xdr:rowOff>
    </xdr:to>
    <xdr:sp macro="" textlink="">
      <xdr:nvSpPr>
        <xdr:cNvPr id="29" name="Rectangle 28"/>
        <xdr:cNvSpPr/>
      </xdr:nvSpPr>
      <xdr:spPr>
        <a:xfrm>
          <a:off x="7054215" y="1043940"/>
          <a:ext cx="350520" cy="10668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62865</xdr:colOff>
      <xdr:row>9</xdr:row>
      <xdr:rowOff>68580</xdr:rowOff>
    </xdr:from>
    <xdr:to>
      <xdr:col>9</xdr:col>
      <xdr:colOff>413385</xdr:colOff>
      <xdr:row>10</xdr:row>
      <xdr:rowOff>3810</xdr:rowOff>
    </xdr:to>
    <xdr:sp macro="" textlink="">
      <xdr:nvSpPr>
        <xdr:cNvPr id="30" name="Rectangle 29"/>
        <xdr:cNvSpPr/>
      </xdr:nvSpPr>
      <xdr:spPr>
        <a:xfrm>
          <a:off x="7054215" y="1554480"/>
          <a:ext cx="350520" cy="10668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154305</xdr:colOff>
      <xdr:row>7</xdr:row>
      <xdr:rowOff>0</xdr:rowOff>
    </xdr:from>
    <xdr:to>
      <xdr:col>9</xdr:col>
      <xdr:colOff>323850</xdr:colOff>
      <xdr:row>10</xdr:row>
      <xdr:rowOff>76200</xdr:rowOff>
    </xdr:to>
    <xdr:sp macro="" textlink="">
      <xdr:nvSpPr>
        <xdr:cNvPr id="31" name="Rectangle 30"/>
        <xdr:cNvSpPr/>
      </xdr:nvSpPr>
      <xdr:spPr>
        <a:xfrm>
          <a:off x="7145655" y="1143000"/>
          <a:ext cx="169545" cy="5905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171450</xdr:colOff>
      <xdr:row>6</xdr:row>
      <xdr:rowOff>45720</xdr:rowOff>
    </xdr:from>
    <xdr:to>
      <xdr:col>8</xdr:col>
      <xdr:colOff>34290</xdr:colOff>
      <xdr:row>7</xdr:row>
      <xdr:rowOff>0</xdr:rowOff>
    </xdr:to>
    <xdr:sp macro="" textlink="">
      <xdr:nvSpPr>
        <xdr:cNvPr id="32" name="Rectangle 31"/>
        <xdr:cNvSpPr/>
      </xdr:nvSpPr>
      <xdr:spPr>
        <a:xfrm>
          <a:off x="6096000" y="1036320"/>
          <a:ext cx="396240" cy="10668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171450</xdr:colOff>
      <xdr:row>9</xdr:row>
      <xdr:rowOff>60960</xdr:rowOff>
    </xdr:from>
    <xdr:to>
      <xdr:col>8</xdr:col>
      <xdr:colOff>34290</xdr:colOff>
      <xdr:row>9</xdr:row>
      <xdr:rowOff>167640</xdr:rowOff>
    </xdr:to>
    <xdr:sp macro="" textlink="">
      <xdr:nvSpPr>
        <xdr:cNvPr id="33" name="Rectangle 32"/>
        <xdr:cNvSpPr/>
      </xdr:nvSpPr>
      <xdr:spPr>
        <a:xfrm>
          <a:off x="6096000" y="1546860"/>
          <a:ext cx="396240" cy="10668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281940</xdr:colOff>
      <xdr:row>7</xdr:row>
      <xdr:rowOff>9524</xdr:rowOff>
    </xdr:from>
    <xdr:to>
      <xdr:col>7</xdr:col>
      <xdr:colOff>457200</xdr:colOff>
      <xdr:row>10</xdr:row>
      <xdr:rowOff>53339</xdr:rowOff>
    </xdr:to>
    <xdr:sp macro="" textlink="">
      <xdr:nvSpPr>
        <xdr:cNvPr id="34" name="Rectangle 33"/>
        <xdr:cNvSpPr/>
      </xdr:nvSpPr>
      <xdr:spPr>
        <a:xfrm>
          <a:off x="6206490" y="1152524"/>
          <a:ext cx="175260" cy="5581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289560</xdr:colOff>
      <xdr:row>6</xdr:row>
      <xdr:rowOff>60960</xdr:rowOff>
    </xdr:from>
    <xdr:to>
      <xdr:col>7</xdr:col>
      <xdr:colOff>152400</xdr:colOff>
      <xdr:row>7</xdr:row>
      <xdr:rowOff>15240</xdr:rowOff>
    </xdr:to>
    <xdr:sp macro="" textlink="">
      <xdr:nvSpPr>
        <xdr:cNvPr id="35" name="Rectangle 34"/>
        <xdr:cNvSpPr/>
      </xdr:nvSpPr>
      <xdr:spPr>
        <a:xfrm>
          <a:off x="5745480" y="822960"/>
          <a:ext cx="350520" cy="10668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289560</xdr:colOff>
      <xdr:row>9</xdr:row>
      <xdr:rowOff>76200</xdr:rowOff>
    </xdr:from>
    <xdr:to>
      <xdr:col>7</xdr:col>
      <xdr:colOff>152400</xdr:colOff>
      <xdr:row>9</xdr:row>
      <xdr:rowOff>182880</xdr:rowOff>
    </xdr:to>
    <xdr:sp macro="" textlink="">
      <xdr:nvSpPr>
        <xdr:cNvPr id="36" name="Rectangle 35"/>
        <xdr:cNvSpPr/>
      </xdr:nvSpPr>
      <xdr:spPr>
        <a:xfrm>
          <a:off x="5745480" y="1295400"/>
          <a:ext cx="350520" cy="10668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381000</xdr:colOff>
      <xdr:row>6</xdr:row>
      <xdr:rowOff>60960</xdr:rowOff>
    </xdr:from>
    <xdr:to>
      <xdr:col>7</xdr:col>
      <xdr:colOff>68580</xdr:colOff>
      <xdr:row>10</xdr:row>
      <xdr:rowOff>68580</xdr:rowOff>
    </xdr:to>
    <xdr:sp macro="" textlink="">
      <xdr:nvSpPr>
        <xdr:cNvPr id="37" name="Rectangle 36"/>
        <xdr:cNvSpPr/>
      </xdr:nvSpPr>
      <xdr:spPr>
        <a:xfrm>
          <a:off x="5836920" y="822960"/>
          <a:ext cx="175260" cy="65532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481965</xdr:colOff>
      <xdr:row>0</xdr:row>
      <xdr:rowOff>91440</xdr:rowOff>
    </xdr:from>
    <xdr:to>
      <xdr:col>6</xdr:col>
      <xdr:colOff>489585</xdr:colOff>
      <xdr:row>11</xdr:row>
      <xdr:rowOff>137160</xdr:rowOff>
    </xdr:to>
    <xdr:cxnSp macro="">
      <xdr:nvCxnSpPr>
        <xdr:cNvPr id="38" name="Straight Connector 37"/>
        <xdr:cNvCxnSpPr/>
      </xdr:nvCxnSpPr>
      <xdr:spPr>
        <a:xfrm>
          <a:off x="6330315" y="91440"/>
          <a:ext cx="7620" cy="18935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373380</xdr:colOff>
      <xdr:row>0</xdr:row>
      <xdr:rowOff>76200</xdr:rowOff>
    </xdr:from>
    <xdr:to>
      <xdr:col>7</xdr:col>
      <xdr:colOff>373380</xdr:colOff>
      <xdr:row>11</xdr:row>
      <xdr:rowOff>167640</xdr:rowOff>
    </xdr:to>
    <xdr:cxnSp macro="">
      <xdr:nvCxnSpPr>
        <xdr:cNvPr id="39" name="Straight Connector 38"/>
        <xdr:cNvCxnSpPr/>
      </xdr:nvCxnSpPr>
      <xdr:spPr>
        <a:xfrm>
          <a:off x="6316980" y="76200"/>
          <a:ext cx="0" cy="16840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234315</xdr:colOff>
      <xdr:row>0</xdr:row>
      <xdr:rowOff>60960</xdr:rowOff>
    </xdr:from>
    <xdr:to>
      <xdr:col>9</xdr:col>
      <xdr:colOff>234315</xdr:colOff>
      <xdr:row>12</xdr:row>
      <xdr:rowOff>15240</xdr:rowOff>
    </xdr:to>
    <xdr:cxnSp macro="">
      <xdr:nvCxnSpPr>
        <xdr:cNvPr id="40" name="Straight Connector 39"/>
        <xdr:cNvCxnSpPr/>
      </xdr:nvCxnSpPr>
      <xdr:spPr>
        <a:xfrm>
          <a:off x="7682865" y="60960"/>
          <a:ext cx="0" cy="19735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150495</xdr:colOff>
      <xdr:row>1</xdr:row>
      <xdr:rowOff>144780</xdr:rowOff>
    </xdr:from>
    <xdr:to>
      <xdr:col>9</xdr:col>
      <xdr:colOff>318135</xdr:colOff>
      <xdr:row>3</xdr:row>
      <xdr:rowOff>15240</xdr:rowOff>
    </xdr:to>
    <xdr:sp macro="" textlink="">
      <xdr:nvSpPr>
        <xdr:cNvPr id="43" name="Oval 42"/>
        <xdr:cNvSpPr/>
      </xdr:nvSpPr>
      <xdr:spPr>
        <a:xfrm>
          <a:off x="7599045" y="373380"/>
          <a:ext cx="167640" cy="175260"/>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373380</xdr:colOff>
      <xdr:row>11</xdr:row>
      <xdr:rowOff>19050</xdr:rowOff>
    </xdr:from>
    <xdr:to>
      <xdr:col>9</xdr:col>
      <xdr:colOff>251460</xdr:colOff>
      <xdr:row>11</xdr:row>
      <xdr:rowOff>26670</xdr:rowOff>
    </xdr:to>
    <xdr:cxnSp macro="">
      <xdr:nvCxnSpPr>
        <xdr:cNvPr id="44" name="Straight Arrow Connector 43"/>
        <xdr:cNvCxnSpPr/>
      </xdr:nvCxnSpPr>
      <xdr:spPr>
        <a:xfrm>
          <a:off x="6297930" y="1809750"/>
          <a:ext cx="944880" cy="7620"/>
        </a:xfrm>
        <a:prstGeom prst="straightConnector1">
          <a:avLst/>
        </a:prstGeom>
        <a:ln>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304800</xdr:colOff>
      <xdr:row>2</xdr:row>
      <xdr:rowOff>94349</xdr:rowOff>
    </xdr:from>
    <xdr:to>
      <xdr:col>6</xdr:col>
      <xdr:colOff>379310</xdr:colOff>
      <xdr:row>6</xdr:row>
      <xdr:rowOff>0</xdr:rowOff>
    </xdr:to>
    <xdr:cxnSp macro="">
      <xdr:nvCxnSpPr>
        <xdr:cNvPr id="45" name="Straight Arrow Connector 44"/>
        <xdr:cNvCxnSpPr/>
      </xdr:nvCxnSpPr>
      <xdr:spPr>
        <a:xfrm flipH="1">
          <a:off x="5162550" y="475349"/>
          <a:ext cx="607910" cy="5152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7621</xdr:colOff>
      <xdr:row>7</xdr:row>
      <xdr:rowOff>32386</xdr:rowOff>
    </xdr:from>
    <xdr:to>
      <xdr:col>4</xdr:col>
      <xdr:colOff>542925</xdr:colOff>
      <xdr:row>7</xdr:row>
      <xdr:rowOff>38100</xdr:rowOff>
    </xdr:to>
    <xdr:cxnSp macro="">
      <xdr:nvCxnSpPr>
        <xdr:cNvPr id="46" name="Straight Arrow Connector 45"/>
        <xdr:cNvCxnSpPr/>
      </xdr:nvCxnSpPr>
      <xdr:spPr>
        <a:xfrm flipH="1" flipV="1">
          <a:off x="4265296" y="1175386"/>
          <a:ext cx="535304" cy="57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504825</xdr:colOff>
      <xdr:row>11</xdr:row>
      <xdr:rowOff>19050</xdr:rowOff>
    </xdr:from>
    <xdr:to>
      <xdr:col>7</xdr:col>
      <xdr:colOff>382905</xdr:colOff>
      <xdr:row>11</xdr:row>
      <xdr:rowOff>30480</xdr:rowOff>
    </xdr:to>
    <xdr:cxnSp macro="">
      <xdr:nvCxnSpPr>
        <xdr:cNvPr id="49" name="Straight Arrow Connector 48"/>
        <xdr:cNvCxnSpPr/>
      </xdr:nvCxnSpPr>
      <xdr:spPr>
        <a:xfrm>
          <a:off x="5895975" y="1866900"/>
          <a:ext cx="411480" cy="11430"/>
        </a:xfrm>
        <a:prstGeom prst="straightConnector1">
          <a:avLst/>
        </a:prstGeom>
        <a:ln>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474345</xdr:colOff>
      <xdr:row>1</xdr:row>
      <xdr:rowOff>129540</xdr:rowOff>
    </xdr:from>
    <xdr:to>
      <xdr:col>7</xdr:col>
      <xdr:colOff>369570</xdr:colOff>
      <xdr:row>3</xdr:row>
      <xdr:rowOff>15240</xdr:rowOff>
    </xdr:to>
    <xdr:sp macro="" textlink="">
      <xdr:nvSpPr>
        <xdr:cNvPr id="47" name="Rectangle 46"/>
        <xdr:cNvSpPr/>
      </xdr:nvSpPr>
      <xdr:spPr>
        <a:xfrm>
          <a:off x="5865495" y="358140"/>
          <a:ext cx="428625" cy="190500"/>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289560</xdr:colOff>
      <xdr:row>1</xdr:row>
      <xdr:rowOff>137160</xdr:rowOff>
    </xdr:from>
    <xdr:to>
      <xdr:col>7</xdr:col>
      <xdr:colOff>457200</xdr:colOff>
      <xdr:row>3</xdr:row>
      <xdr:rowOff>7620</xdr:rowOff>
    </xdr:to>
    <xdr:sp macro="" textlink="">
      <xdr:nvSpPr>
        <xdr:cNvPr id="42" name="Oval 41"/>
        <xdr:cNvSpPr/>
      </xdr:nvSpPr>
      <xdr:spPr>
        <a:xfrm>
          <a:off x="6233160" y="289560"/>
          <a:ext cx="167640" cy="175260"/>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379095</xdr:colOff>
      <xdr:row>1</xdr:row>
      <xdr:rowOff>137160</xdr:rowOff>
    </xdr:from>
    <xdr:to>
      <xdr:col>7</xdr:col>
      <xdr:colOff>59055</xdr:colOff>
      <xdr:row>3</xdr:row>
      <xdr:rowOff>7620</xdr:rowOff>
    </xdr:to>
    <xdr:sp macro="" textlink="">
      <xdr:nvSpPr>
        <xdr:cNvPr id="41" name="Oval 40"/>
        <xdr:cNvSpPr/>
      </xdr:nvSpPr>
      <xdr:spPr>
        <a:xfrm>
          <a:off x="6227445" y="365760"/>
          <a:ext cx="213360" cy="175260"/>
        </a:xfrm>
        <a:prstGeom prst="ellipse">
          <a:avLst/>
        </a:prstGeom>
        <a:solidFill>
          <a:sysClr val="window" lastClr="FFFFFF"/>
        </a:solid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76200</xdr:colOff>
      <xdr:row>11</xdr:row>
      <xdr:rowOff>104775</xdr:rowOff>
    </xdr:from>
    <xdr:to>
      <xdr:col>3</xdr:col>
      <xdr:colOff>800100</xdr:colOff>
      <xdr:row>19</xdr:row>
      <xdr:rowOff>142875</xdr:rowOff>
    </xdr:to>
    <xdr:sp macro="" textlink="">
      <xdr:nvSpPr>
        <xdr:cNvPr id="48" name="Right Bracket 47"/>
        <xdr:cNvSpPr/>
      </xdr:nvSpPr>
      <xdr:spPr>
        <a:xfrm>
          <a:off x="3152775" y="1895475"/>
          <a:ext cx="723900" cy="1371600"/>
        </a:xfrm>
        <a:prstGeom prst="rightBracket">
          <a:avLst/>
        </a:prstGeom>
        <a:ln>
          <a:solidFill>
            <a:srgbClr val="00B05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276225</xdr:colOff>
      <xdr:row>21</xdr:row>
      <xdr:rowOff>104775</xdr:rowOff>
    </xdr:from>
    <xdr:to>
      <xdr:col>3</xdr:col>
      <xdr:colOff>419100</xdr:colOff>
      <xdr:row>34</xdr:row>
      <xdr:rowOff>114300</xdr:rowOff>
    </xdr:to>
    <xdr:sp macro="" textlink="">
      <xdr:nvSpPr>
        <xdr:cNvPr id="50" name="Right Bracket 49"/>
        <xdr:cNvSpPr/>
      </xdr:nvSpPr>
      <xdr:spPr>
        <a:xfrm>
          <a:off x="3352800" y="3590925"/>
          <a:ext cx="142875" cy="2152650"/>
        </a:xfrm>
        <a:prstGeom prst="rightBracket">
          <a:avLst/>
        </a:prstGeom>
        <a:ln>
          <a:solidFill>
            <a:srgbClr val="FF000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7619</xdr:colOff>
      <xdr:row>6</xdr:row>
      <xdr:rowOff>7619</xdr:rowOff>
    </xdr:from>
    <xdr:to>
      <xdr:col>10</xdr:col>
      <xdr:colOff>66675</xdr:colOff>
      <xdr:row>7</xdr:row>
      <xdr:rowOff>57150</xdr:rowOff>
    </xdr:to>
    <xdr:sp macro="" textlink="">
      <xdr:nvSpPr>
        <xdr:cNvPr id="6" name="Rectangle 5"/>
        <xdr:cNvSpPr/>
      </xdr:nvSpPr>
      <xdr:spPr>
        <a:xfrm>
          <a:off x="4865369" y="998219"/>
          <a:ext cx="2726056" cy="201931"/>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6</xdr:col>
      <xdr:colOff>266700</xdr:colOff>
      <xdr:row>7</xdr:row>
      <xdr:rowOff>66674</xdr:rowOff>
    </xdr:from>
    <xdr:to>
      <xdr:col>11</xdr:col>
      <xdr:colOff>257176</xdr:colOff>
      <xdr:row>8</xdr:row>
      <xdr:rowOff>57149</xdr:rowOff>
    </xdr:to>
    <xdr:sp macro="" textlink="">
      <xdr:nvSpPr>
        <xdr:cNvPr id="7" name="Rectangle 6"/>
        <xdr:cNvSpPr/>
      </xdr:nvSpPr>
      <xdr:spPr>
        <a:xfrm>
          <a:off x="5657850" y="1209674"/>
          <a:ext cx="2657476" cy="142875"/>
        </a:xfrm>
        <a:prstGeom prst="rect">
          <a:avLst/>
        </a:prstGeom>
        <a:solidFill>
          <a:schemeClr val="tx1">
            <a:lumMod val="50000"/>
            <a:lumOff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243840</xdr:colOff>
      <xdr:row>1</xdr:row>
      <xdr:rowOff>15240</xdr:rowOff>
    </xdr:from>
    <xdr:to>
      <xdr:col>11</xdr:col>
      <xdr:colOff>304800</xdr:colOff>
      <xdr:row>3</xdr:row>
      <xdr:rowOff>137160</xdr:rowOff>
    </xdr:to>
    <xdr:sp macro="" textlink="">
      <xdr:nvSpPr>
        <xdr:cNvPr id="8" name="Rectangle 7"/>
        <xdr:cNvSpPr/>
      </xdr:nvSpPr>
      <xdr:spPr>
        <a:xfrm>
          <a:off x="5699760" y="167640"/>
          <a:ext cx="2499360" cy="426720"/>
        </a:xfrm>
        <a:prstGeom prst="rect">
          <a:avLst/>
        </a:prstGeom>
        <a:solidFill>
          <a:schemeClr val="tx1">
            <a:lumMod val="50000"/>
            <a:lumOff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4</xdr:col>
      <xdr:colOff>556260</xdr:colOff>
      <xdr:row>1</xdr:row>
      <xdr:rowOff>7620</xdr:rowOff>
    </xdr:from>
    <xdr:to>
      <xdr:col>10</xdr:col>
      <xdr:colOff>53340</xdr:colOff>
      <xdr:row>3</xdr:row>
      <xdr:rowOff>129540</xdr:rowOff>
    </xdr:to>
    <xdr:sp macro="" textlink="">
      <xdr:nvSpPr>
        <xdr:cNvPr id="9" name="Rectangle 8"/>
        <xdr:cNvSpPr/>
      </xdr:nvSpPr>
      <xdr:spPr>
        <a:xfrm>
          <a:off x="4960620" y="160020"/>
          <a:ext cx="2499360" cy="42672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9</xdr:col>
      <xdr:colOff>53340</xdr:colOff>
      <xdr:row>5</xdr:row>
      <xdr:rowOff>53340</xdr:rowOff>
    </xdr:from>
    <xdr:to>
      <xdr:col>9</xdr:col>
      <xdr:colOff>403860</xdr:colOff>
      <xdr:row>6</xdr:row>
      <xdr:rowOff>7620</xdr:rowOff>
    </xdr:to>
    <xdr:sp macro="" textlink="">
      <xdr:nvSpPr>
        <xdr:cNvPr id="10" name="Rectangle 9"/>
        <xdr:cNvSpPr/>
      </xdr:nvSpPr>
      <xdr:spPr>
        <a:xfrm>
          <a:off x="6972300" y="815340"/>
          <a:ext cx="350520" cy="10668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53340</xdr:colOff>
      <xdr:row>8</xdr:row>
      <xdr:rowOff>68580</xdr:rowOff>
    </xdr:from>
    <xdr:to>
      <xdr:col>9</xdr:col>
      <xdr:colOff>403860</xdr:colOff>
      <xdr:row>8</xdr:row>
      <xdr:rowOff>175260</xdr:rowOff>
    </xdr:to>
    <xdr:sp macro="" textlink="">
      <xdr:nvSpPr>
        <xdr:cNvPr id="11" name="Rectangle 10"/>
        <xdr:cNvSpPr/>
      </xdr:nvSpPr>
      <xdr:spPr>
        <a:xfrm>
          <a:off x="6972300" y="1287780"/>
          <a:ext cx="350520" cy="10668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154305</xdr:colOff>
      <xdr:row>6</xdr:row>
      <xdr:rowOff>9524</xdr:rowOff>
    </xdr:from>
    <xdr:to>
      <xdr:col>9</xdr:col>
      <xdr:colOff>323850</xdr:colOff>
      <xdr:row>9</xdr:row>
      <xdr:rowOff>60959</xdr:rowOff>
    </xdr:to>
    <xdr:sp macro="" textlink="">
      <xdr:nvSpPr>
        <xdr:cNvPr id="12" name="Rectangle 11"/>
        <xdr:cNvSpPr/>
      </xdr:nvSpPr>
      <xdr:spPr>
        <a:xfrm>
          <a:off x="7145655" y="1000124"/>
          <a:ext cx="169545" cy="54673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171450</xdr:colOff>
      <xdr:row>5</xdr:row>
      <xdr:rowOff>45720</xdr:rowOff>
    </xdr:from>
    <xdr:to>
      <xdr:col>8</xdr:col>
      <xdr:colOff>34290</xdr:colOff>
      <xdr:row>6</xdr:row>
      <xdr:rowOff>0</xdr:rowOff>
    </xdr:to>
    <xdr:sp macro="" textlink="">
      <xdr:nvSpPr>
        <xdr:cNvPr id="13" name="Rectangle 12"/>
        <xdr:cNvSpPr/>
      </xdr:nvSpPr>
      <xdr:spPr>
        <a:xfrm>
          <a:off x="6096000" y="883920"/>
          <a:ext cx="396240" cy="10668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171450</xdr:colOff>
      <xdr:row>8</xdr:row>
      <xdr:rowOff>60960</xdr:rowOff>
    </xdr:from>
    <xdr:to>
      <xdr:col>8</xdr:col>
      <xdr:colOff>34290</xdr:colOff>
      <xdr:row>8</xdr:row>
      <xdr:rowOff>167640</xdr:rowOff>
    </xdr:to>
    <xdr:sp macro="" textlink="">
      <xdr:nvSpPr>
        <xdr:cNvPr id="14" name="Rectangle 13"/>
        <xdr:cNvSpPr/>
      </xdr:nvSpPr>
      <xdr:spPr>
        <a:xfrm>
          <a:off x="6096000" y="1356360"/>
          <a:ext cx="396240" cy="10668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281940</xdr:colOff>
      <xdr:row>6</xdr:row>
      <xdr:rowOff>9524</xdr:rowOff>
    </xdr:from>
    <xdr:to>
      <xdr:col>7</xdr:col>
      <xdr:colOff>447675</xdr:colOff>
      <xdr:row>9</xdr:row>
      <xdr:rowOff>53339</xdr:rowOff>
    </xdr:to>
    <xdr:sp macro="" textlink="">
      <xdr:nvSpPr>
        <xdr:cNvPr id="15" name="Rectangle 14"/>
        <xdr:cNvSpPr/>
      </xdr:nvSpPr>
      <xdr:spPr>
        <a:xfrm>
          <a:off x="6206490" y="1000124"/>
          <a:ext cx="165735" cy="53911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289560</xdr:colOff>
      <xdr:row>5</xdr:row>
      <xdr:rowOff>60960</xdr:rowOff>
    </xdr:from>
    <xdr:to>
      <xdr:col>7</xdr:col>
      <xdr:colOff>152400</xdr:colOff>
      <xdr:row>6</xdr:row>
      <xdr:rowOff>15240</xdr:rowOff>
    </xdr:to>
    <xdr:sp macro="" textlink="">
      <xdr:nvSpPr>
        <xdr:cNvPr id="16" name="Rectangle 15"/>
        <xdr:cNvSpPr/>
      </xdr:nvSpPr>
      <xdr:spPr>
        <a:xfrm>
          <a:off x="5745480" y="822960"/>
          <a:ext cx="350520" cy="10668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289560</xdr:colOff>
      <xdr:row>8</xdr:row>
      <xdr:rowOff>76200</xdr:rowOff>
    </xdr:from>
    <xdr:to>
      <xdr:col>7</xdr:col>
      <xdr:colOff>152400</xdr:colOff>
      <xdr:row>8</xdr:row>
      <xdr:rowOff>182880</xdr:rowOff>
    </xdr:to>
    <xdr:sp macro="" textlink="">
      <xdr:nvSpPr>
        <xdr:cNvPr id="17" name="Rectangle 16"/>
        <xdr:cNvSpPr/>
      </xdr:nvSpPr>
      <xdr:spPr>
        <a:xfrm>
          <a:off x="5745480" y="1295400"/>
          <a:ext cx="350520" cy="10668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381000</xdr:colOff>
      <xdr:row>5</xdr:row>
      <xdr:rowOff>60960</xdr:rowOff>
    </xdr:from>
    <xdr:to>
      <xdr:col>7</xdr:col>
      <xdr:colOff>68580</xdr:colOff>
      <xdr:row>9</xdr:row>
      <xdr:rowOff>68580</xdr:rowOff>
    </xdr:to>
    <xdr:sp macro="" textlink="">
      <xdr:nvSpPr>
        <xdr:cNvPr id="18" name="Rectangle 17"/>
        <xdr:cNvSpPr/>
      </xdr:nvSpPr>
      <xdr:spPr>
        <a:xfrm>
          <a:off x="5836920" y="822960"/>
          <a:ext cx="175260" cy="65532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481965</xdr:colOff>
      <xdr:row>0</xdr:row>
      <xdr:rowOff>91440</xdr:rowOff>
    </xdr:from>
    <xdr:to>
      <xdr:col>6</xdr:col>
      <xdr:colOff>489585</xdr:colOff>
      <xdr:row>10</xdr:row>
      <xdr:rowOff>137160</xdr:rowOff>
    </xdr:to>
    <xdr:cxnSp macro="">
      <xdr:nvCxnSpPr>
        <xdr:cNvPr id="19" name="Straight Connector 18"/>
        <xdr:cNvCxnSpPr/>
      </xdr:nvCxnSpPr>
      <xdr:spPr>
        <a:xfrm>
          <a:off x="6330315" y="91440"/>
          <a:ext cx="7620" cy="17030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373380</xdr:colOff>
      <xdr:row>0</xdr:row>
      <xdr:rowOff>76200</xdr:rowOff>
    </xdr:from>
    <xdr:to>
      <xdr:col>7</xdr:col>
      <xdr:colOff>373380</xdr:colOff>
      <xdr:row>10</xdr:row>
      <xdr:rowOff>167640</xdr:rowOff>
    </xdr:to>
    <xdr:cxnSp macro="">
      <xdr:nvCxnSpPr>
        <xdr:cNvPr id="20" name="Straight Connector 19"/>
        <xdr:cNvCxnSpPr/>
      </xdr:nvCxnSpPr>
      <xdr:spPr>
        <a:xfrm>
          <a:off x="6316980" y="76200"/>
          <a:ext cx="0" cy="16840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234315</xdr:colOff>
      <xdr:row>0</xdr:row>
      <xdr:rowOff>60960</xdr:rowOff>
    </xdr:from>
    <xdr:to>
      <xdr:col>9</xdr:col>
      <xdr:colOff>234315</xdr:colOff>
      <xdr:row>11</xdr:row>
      <xdr:rowOff>15240</xdr:rowOff>
    </xdr:to>
    <xdr:cxnSp macro="">
      <xdr:nvCxnSpPr>
        <xdr:cNvPr id="21" name="Straight Connector 20"/>
        <xdr:cNvCxnSpPr/>
      </xdr:nvCxnSpPr>
      <xdr:spPr>
        <a:xfrm>
          <a:off x="7682865" y="60960"/>
          <a:ext cx="0" cy="18021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150495</xdr:colOff>
      <xdr:row>1</xdr:row>
      <xdr:rowOff>144780</xdr:rowOff>
    </xdr:from>
    <xdr:to>
      <xdr:col>9</xdr:col>
      <xdr:colOff>318135</xdr:colOff>
      <xdr:row>3</xdr:row>
      <xdr:rowOff>15240</xdr:rowOff>
    </xdr:to>
    <xdr:sp macro="" textlink="">
      <xdr:nvSpPr>
        <xdr:cNvPr id="24" name="Oval 23"/>
        <xdr:cNvSpPr/>
      </xdr:nvSpPr>
      <xdr:spPr>
        <a:xfrm>
          <a:off x="7599045" y="373380"/>
          <a:ext cx="167640" cy="175260"/>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373380</xdr:colOff>
      <xdr:row>10</xdr:row>
      <xdr:rowOff>28575</xdr:rowOff>
    </xdr:from>
    <xdr:to>
      <xdr:col>9</xdr:col>
      <xdr:colOff>251460</xdr:colOff>
      <xdr:row>10</xdr:row>
      <xdr:rowOff>36195</xdr:rowOff>
    </xdr:to>
    <xdr:cxnSp macro="">
      <xdr:nvCxnSpPr>
        <xdr:cNvPr id="25" name="Straight Arrow Connector 24"/>
        <xdr:cNvCxnSpPr/>
      </xdr:nvCxnSpPr>
      <xdr:spPr>
        <a:xfrm>
          <a:off x="6297930" y="1628775"/>
          <a:ext cx="944880" cy="7620"/>
        </a:xfrm>
        <a:prstGeom prst="straightConnector1">
          <a:avLst/>
        </a:prstGeom>
        <a:ln>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293585</xdr:colOff>
      <xdr:row>2</xdr:row>
      <xdr:rowOff>141974</xdr:rowOff>
    </xdr:from>
    <xdr:to>
      <xdr:col>10</xdr:col>
      <xdr:colOff>455295</xdr:colOff>
      <xdr:row>5</xdr:row>
      <xdr:rowOff>60960</xdr:rowOff>
    </xdr:to>
    <xdr:cxnSp macro="">
      <xdr:nvCxnSpPr>
        <xdr:cNvPr id="26" name="Straight Arrow Connector 25"/>
        <xdr:cNvCxnSpPr>
          <a:stCxn id="24" idx="5"/>
        </xdr:cNvCxnSpPr>
      </xdr:nvCxnSpPr>
      <xdr:spPr>
        <a:xfrm>
          <a:off x="7742135" y="522974"/>
          <a:ext cx="695110" cy="3761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xdr:row>
      <xdr:rowOff>104775</xdr:rowOff>
    </xdr:from>
    <xdr:to>
      <xdr:col>5</xdr:col>
      <xdr:colOff>7619</xdr:colOff>
      <xdr:row>6</xdr:row>
      <xdr:rowOff>108585</xdr:rowOff>
    </xdr:to>
    <xdr:cxnSp macro="">
      <xdr:nvCxnSpPr>
        <xdr:cNvPr id="28" name="Straight Arrow Connector 27"/>
        <xdr:cNvCxnSpPr>
          <a:stCxn id="6" idx="1"/>
        </xdr:cNvCxnSpPr>
      </xdr:nvCxnSpPr>
      <xdr:spPr>
        <a:xfrm flipH="1" flipV="1">
          <a:off x="4257675" y="1095375"/>
          <a:ext cx="607694" cy="38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514350</xdr:colOff>
      <xdr:row>10</xdr:row>
      <xdr:rowOff>28575</xdr:rowOff>
    </xdr:from>
    <xdr:to>
      <xdr:col>7</xdr:col>
      <xdr:colOff>403860</xdr:colOff>
      <xdr:row>10</xdr:row>
      <xdr:rowOff>30480</xdr:rowOff>
    </xdr:to>
    <xdr:cxnSp macro="">
      <xdr:nvCxnSpPr>
        <xdr:cNvPr id="36" name="Straight Arrow Connector 35"/>
        <xdr:cNvCxnSpPr/>
      </xdr:nvCxnSpPr>
      <xdr:spPr>
        <a:xfrm>
          <a:off x="5905500" y="1685925"/>
          <a:ext cx="422910" cy="1905"/>
        </a:xfrm>
        <a:prstGeom prst="straightConnector1">
          <a:avLst/>
        </a:prstGeom>
        <a:ln>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476250</xdr:colOff>
      <xdr:row>1</xdr:row>
      <xdr:rowOff>133350</xdr:rowOff>
    </xdr:from>
    <xdr:to>
      <xdr:col>7</xdr:col>
      <xdr:colOff>371475</xdr:colOff>
      <xdr:row>3</xdr:row>
      <xdr:rowOff>19050</xdr:rowOff>
    </xdr:to>
    <xdr:sp macro="" textlink="">
      <xdr:nvSpPr>
        <xdr:cNvPr id="27" name="Rectangle 26"/>
        <xdr:cNvSpPr/>
      </xdr:nvSpPr>
      <xdr:spPr>
        <a:xfrm>
          <a:off x="5867400" y="361950"/>
          <a:ext cx="428625" cy="190500"/>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289560</xdr:colOff>
      <xdr:row>1</xdr:row>
      <xdr:rowOff>137160</xdr:rowOff>
    </xdr:from>
    <xdr:to>
      <xdr:col>7</xdr:col>
      <xdr:colOff>457200</xdr:colOff>
      <xdr:row>3</xdr:row>
      <xdr:rowOff>7620</xdr:rowOff>
    </xdr:to>
    <xdr:sp macro="" textlink="">
      <xdr:nvSpPr>
        <xdr:cNvPr id="23" name="Oval 22"/>
        <xdr:cNvSpPr/>
      </xdr:nvSpPr>
      <xdr:spPr>
        <a:xfrm>
          <a:off x="6233160" y="289560"/>
          <a:ext cx="167640" cy="175260"/>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379095</xdr:colOff>
      <xdr:row>1</xdr:row>
      <xdr:rowOff>137160</xdr:rowOff>
    </xdr:from>
    <xdr:to>
      <xdr:col>7</xdr:col>
      <xdr:colOff>59055</xdr:colOff>
      <xdr:row>3</xdr:row>
      <xdr:rowOff>7620</xdr:rowOff>
    </xdr:to>
    <xdr:sp macro="" textlink="">
      <xdr:nvSpPr>
        <xdr:cNvPr id="22" name="Oval 21"/>
        <xdr:cNvSpPr/>
      </xdr:nvSpPr>
      <xdr:spPr>
        <a:xfrm>
          <a:off x="6227445" y="365760"/>
          <a:ext cx="213360" cy="175260"/>
        </a:xfrm>
        <a:prstGeom prst="ellipse">
          <a:avLst/>
        </a:prstGeom>
        <a:solidFill>
          <a:sysClr val="window" lastClr="FFFFFF"/>
        </a:solid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66675</xdr:colOff>
      <xdr:row>11</xdr:row>
      <xdr:rowOff>85725</xdr:rowOff>
    </xdr:from>
    <xdr:to>
      <xdr:col>3</xdr:col>
      <xdr:colOff>790575</xdr:colOff>
      <xdr:row>19</xdr:row>
      <xdr:rowOff>123825</xdr:rowOff>
    </xdr:to>
    <xdr:sp macro="" textlink="">
      <xdr:nvSpPr>
        <xdr:cNvPr id="29" name="Right Bracket 28"/>
        <xdr:cNvSpPr/>
      </xdr:nvSpPr>
      <xdr:spPr>
        <a:xfrm>
          <a:off x="3143250" y="1876425"/>
          <a:ext cx="723900" cy="1371600"/>
        </a:xfrm>
        <a:prstGeom prst="rightBracket">
          <a:avLst/>
        </a:prstGeom>
        <a:ln>
          <a:solidFill>
            <a:srgbClr val="00B05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133350</xdr:colOff>
      <xdr:row>13</xdr:row>
      <xdr:rowOff>85725</xdr:rowOff>
    </xdr:from>
    <xdr:to>
      <xdr:col>3</xdr:col>
      <xdr:colOff>314325</xdr:colOff>
      <xdr:row>34</xdr:row>
      <xdr:rowOff>76200</xdr:rowOff>
    </xdr:to>
    <xdr:sp macro="" textlink="">
      <xdr:nvSpPr>
        <xdr:cNvPr id="30" name="Right Bracket 29"/>
        <xdr:cNvSpPr/>
      </xdr:nvSpPr>
      <xdr:spPr>
        <a:xfrm>
          <a:off x="3209925" y="2238375"/>
          <a:ext cx="180975" cy="3467100"/>
        </a:xfrm>
        <a:prstGeom prst="rightBracket">
          <a:avLst/>
        </a:prstGeom>
        <a:ln>
          <a:solidFill>
            <a:srgbClr val="FF000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262890</xdr:colOff>
      <xdr:row>8</xdr:row>
      <xdr:rowOff>57150</xdr:rowOff>
    </xdr:from>
    <xdr:to>
      <xdr:col>8</xdr:col>
      <xdr:colOff>152400</xdr:colOff>
      <xdr:row>9</xdr:row>
      <xdr:rowOff>38100</xdr:rowOff>
    </xdr:to>
    <xdr:sp macro="" textlink="">
      <xdr:nvSpPr>
        <xdr:cNvPr id="2" name="Rectangle 1"/>
        <xdr:cNvSpPr/>
      </xdr:nvSpPr>
      <xdr:spPr>
        <a:xfrm>
          <a:off x="5120640" y="1590675"/>
          <a:ext cx="1489710" cy="133350"/>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161925</xdr:colOff>
      <xdr:row>9</xdr:row>
      <xdr:rowOff>152399</xdr:rowOff>
    </xdr:from>
    <xdr:to>
      <xdr:col>10</xdr:col>
      <xdr:colOff>285750</xdr:colOff>
      <xdr:row>11</xdr:row>
      <xdr:rowOff>0</xdr:rowOff>
    </xdr:to>
    <xdr:sp macro="" textlink="">
      <xdr:nvSpPr>
        <xdr:cNvPr id="3" name="Rectangle 2"/>
        <xdr:cNvSpPr/>
      </xdr:nvSpPr>
      <xdr:spPr>
        <a:xfrm>
          <a:off x="6086475" y="1838324"/>
          <a:ext cx="1724025" cy="152401"/>
        </a:xfrm>
        <a:prstGeom prst="rect">
          <a:avLst/>
        </a:prstGeom>
        <a:solidFill>
          <a:schemeClr val="tx1">
            <a:lumMod val="50000"/>
            <a:lumOff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186690</xdr:colOff>
      <xdr:row>1</xdr:row>
      <xdr:rowOff>171450</xdr:rowOff>
    </xdr:from>
    <xdr:to>
      <xdr:col>10</xdr:col>
      <xdr:colOff>228600</xdr:colOff>
      <xdr:row>3</xdr:row>
      <xdr:rowOff>137160</xdr:rowOff>
    </xdr:to>
    <xdr:sp macro="" textlink="">
      <xdr:nvSpPr>
        <xdr:cNvPr id="4" name="Rectangle 3"/>
        <xdr:cNvSpPr/>
      </xdr:nvSpPr>
      <xdr:spPr>
        <a:xfrm>
          <a:off x="5044440" y="323850"/>
          <a:ext cx="2708910" cy="44196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167640</xdr:colOff>
      <xdr:row>1</xdr:row>
      <xdr:rowOff>180974</xdr:rowOff>
    </xdr:from>
    <xdr:to>
      <xdr:col>8</xdr:col>
      <xdr:colOff>66675</xdr:colOff>
      <xdr:row>3</xdr:row>
      <xdr:rowOff>129539</xdr:rowOff>
    </xdr:to>
    <xdr:sp macro="" textlink="">
      <xdr:nvSpPr>
        <xdr:cNvPr id="5" name="Rectangle 4"/>
        <xdr:cNvSpPr/>
      </xdr:nvSpPr>
      <xdr:spPr>
        <a:xfrm>
          <a:off x="5025390" y="333374"/>
          <a:ext cx="1499235" cy="424815"/>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247650</xdr:colOff>
      <xdr:row>8</xdr:row>
      <xdr:rowOff>133350</xdr:rowOff>
    </xdr:from>
    <xdr:to>
      <xdr:col>5</xdr:col>
      <xdr:colOff>190501</xdr:colOff>
      <xdr:row>8</xdr:row>
      <xdr:rowOff>133351</xdr:rowOff>
    </xdr:to>
    <xdr:cxnSp macro="">
      <xdr:nvCxnSpPr>
        <xdr:cNvPr id="6" name="Straight Arrow Connector 5"/>
        <xdr:cNvCxnSpPr/>
      </xdr:nvCxnSpPr>
      <xdr:spPr>
        <a:xfrm flipH="1" flipV="1">
          <a:off x="4505325" y="1295400"/>
          <a:ext cx="542926"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287656</xdr:colOff>
      <xdr:row>6</xdr:row>
      <xdr:rowOff>95250</xdr:rowOff>
    </xdr:from>
    <xdr:to>
      <xdr:col>3</xdr:col>
      <xdr:colOff>457200</xdr:colOff>
      <xdr:row>34</xdr:row>
      <xdr:rowOff>114300</xdr:rowOff>
    </xdr:to>
    <xdr:sp macro="" textlink="">
      <xdr:nvSpPr>
        <xdr:cNvPr id="11" name="Right Bracket 10"/>
        <xdr:cNvSpPr/>
      </xdr:nvSpPr>
      <xdr:spPr>
        <a:xfrm>
          <a:off x="3364231" y="857250"/>
          <a:ext cx="169544" cy="4810125"/>
        </a:xfrm>
        <a:prstGeom prst="rightBracket">
          <a:avLst/>
        </a:prstGeom>
        <a:ln>
          <a:solidFill>
            <a:srgbClr val="FF000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148590</xdr:colOff>
      <xdr:row>9</xdr:row>
      <xdr:rowOff>40957</xdr:rowOff>
    </xdr:from>
    <xdr:to>
      <xdr:col>7</xdr:col>
      <xdr:colOff>152400</xdr:colOff>
      <xdr:row>12</xdr:row>
      <xdr:rowOff>133350</xdr:rowOff>
    </xdr:to>
    <xdr:cxnSp macro="">
      <xdr:nvCxnSpPr>
        <xdr:cNvPr id="10" name="Straight Arrow Connector 9"/>
        <xdr:cNvCxnSpPr/>
      </xdr:nvCxnSpPr>
      <xdr:spPr>
        <a:xfrm>
          <a:off x="6073140" y="1755457"/>
          <a:ext cx="3810" cy="587693"/>
        </a:xfrm>
        <a:prstGeom prst="straightConnector1">
          <a:avLst/>
        </a:prstGeom>
        <a:ln>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133350</xdr:colOff>
      <xdr:row>9</xdr:row>
      <xdr:rowOff>9525</xdr:rowOff>
    </xdr:from>
    <xdr:to>
      <xdr:col>8</xdr:col>
      <xdr:colOff>139065</xdr:colOff>
      <xdr:row>12</xdr:row>
      <xdr:rowOff>91440</xdr:rowOff>
    </xdr:to>
    <xdr:cxnSp macro="">
      <xdr:nvCxnSpPr>
        <xdr:cNvPr id="12" name="Straight Arrow Connector 11"/>
        <xdr:cNvCxnSpPr/>
      </xdr:nvCxnSpPr>
      <xdr:spPr>
        <a:xfrm flipH="1">
          <a:off x="6591300" y="1724025"/>
          <a:ext cx="5715" cy="577215"/>
        </a:xfrm>
        <a:prstGeom prst="straightConnector1">
          <a:avLst/>
        </a:prstGeom>
        <a:ln>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152400</xdr:colOff>
      <xdr:row>11</xdr:row>
      <xdr:rowOff>152400</xdr:rowOff>
    </xdr:from>
    <xdr:to>
      <xdr:col>8</xdr:col>
      <xdr:colOff>133350</xdr:colOff>
      <xdr:row>11</xdr:row>
      <xdr:rowOff>152400</xdr:rowOff>
    </xdr:to>
    <xdr:cxnSp macro="">
      <xdr:nvCxnSpPr>
        <xdr:cNvPr id="14" name="Straight Arrow Connector 13"/>
        <xdr:cNvCxnSpPr/>
      </xdr:nvCxnSpPr>
      <xdr:spPr>
        <a:xfrm>
          <a:off x="6076950" y="2171700"/>
          <a:ext cx="514350" cy="0"/>
        </a:xfrm>
        <a:prstGeom prst="straightConnector1">
          <a:avLst/>
        </a:prstGeom>
        <a:ln>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171451</xdr:colOff>
      <xdr:row>9</xdr:row>
      <xdr:rowOff>61913</xdr:rowOff>
    </xdr:from>
    <xdr:to>
      <xdr:col>8</xdr:col>
      <xdr:colOff>123825</xdr:colOff>
      <xdr:row>9</xdr:row>
      <xdr:rowOff>142875</xdr:rowOff>
    </xdr:to>
    <xdr:sp macro="" textlink="">
      <xdr:nvSpPr>
        <xdr:cNvPr id="7" name="Rectangle 6"/>
        <xdr:cNvSpPr/>
      </xdr:nvSpPr>
      <xdr:spPr>
        <a:xfrm>
          <a:off x="6096001" y="1747838"/>
          <a:ext cx="485774" cy="80962"/>
        </a:xfrm>
        <a:prstGeom prst="rect">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400053</xdr:colOff>
      <xdr:row>8</xdr:row>
      <xdr:rowOff>123825</xdr:rowOff>
    </xdr:from>
    <xdr:to>
      <xdr:col>8</xdr:col>
      <xdr:colOff>152400</xdr:colOff>
      <xdr:row>10</xdr:row>
      <xdr:rowOff>9525</xdr:rowOff>
    </xdr:to>
    <xdr:cxnSp macro="">
      <xdr:nvCxnSpPr>
        <xdr:cNvPr id="9" name="Straight Connector 8"/>
        <xdr:cNvCxnSpPr>
          <a:stCxn id="2" idx="3"/>
        </xdr:cNvCxnSpPr>
      </xdr:nvCxnSpPr>
      <xdr:spPr>
        <a:xfrm flipH="1">
          <a:off x="6324603" y="1657350"/>
          <a:ext cx="285747" cy="1905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381000</xdr:colOff>
      <xdr:row>7</xdr:row>
      <xdr:rowOff>14288</xdr:rowOff>
    </xdr:from>
    <xdr:to>
      <xdr:col>7</xdr:col>
      <xdr:colOff>385763</xdr:colOff>
      <xdr:row>10</xdr:row>
      <xdr:rowOff>9526</xdr:rowOff>
    </xdr:to>
    <xdr:cxnSp macro="">
      <xdr:nvCxnSpPr>
        <xdr:cNvPr id="32" name="Straight Connector 31"/>
        <xdr:cNvCxnSpPr/>
      </xdr:nvCxnSpPr>
      <xdr:spPr>
        <a:xfrm flipH="1" flipV="1">
          <a:off x="6305550" y="1395413"/>
          <a:ext cx="4763" cy="4524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128588</xdr:colOff>
      <xdr:row>7</xdr:row>
      <xdr:rowOff>66675</xdr:rowOff>
    </xdr:from>
    <xdr:to>
      <xdr:col>7</xdr:col>
      <xdr:colOff>381000</xdr:colOff>
      <xdr:row>7</xdr:row>
      <xdr:rowOff>71438</xdr:rowOff>
    </xdr:to>
    <xdr:cxnSp macro="">
      <xdr:nvCxnSpPr>
        <xdr:cNvPr id="37" name="Straight Arrow Connector 36"/>
        <xdr:cNvCxnSpPr/>
      </xdr:nvCxnSpPr>
      <xdr:spPr>
        <a:xfrm flipH="1" flipV="1">
          <a:off x="6053138" y="1038225"/>
          <a:ext cx="252412" cy="4763"/>
        </a:xfrm>
        <a:prstGeom prst="straightConnector1">
          <a:avLst/>
        </a:prstGeom>
        <a:ln>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142875</xdr:colOff>
      <xdr:row>7</xdr:row>
      <xdr:rowOff>71438</xdr:rowOff>
    </xdr:from>
    <xdr:to>
      <xdr:col>8</xdr:col>
      <xdr:colOff>390525</xdr:colOff>
      <xdr:row>7</xdr:row>
      <xdr:rowOff>71438</xdr:rowOff>
    </xdr:to>
    <xdr:cxnSp macro="">
      <xdr:nvCxnSpPr>
        <xdr:cNvPr id="39" name="Straight Arrow Connector 38"/>
        <xdr:cNvCxnSpPr/>
      </xdr:nvCxnSpPr>
      <xdr:spPr>
        <a:xfrm>
          <a:off x="6600825" y="1157288"/>
          <a:ext cx="247650" cy="0"/>
        </a:xfrm>
        <a:prstGeom prst="straightConnector1">
          <a:avLst/>
        </a:prstGeom>
        <a:ln>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390525</xdr:colOff>
      <xdr:row>10</xdr:row>
      <xdr:rowOff>9526</xdr:rowOff>
    </xdr:from>
    <xdr:to>
      <xdr:col>7</xdr:col>
      <xdr:colOff>390525</xdr:colOff>
      <xdr:row>11</xdr:row>
      <xdr:rowOff>104775</xdr:rowOff>
    </xdr:to>
    <xdr:cxnSp macro="">
      <xdr:nvCxnSpPr>
        <xdr:cNvPr id="42" name="Straight Connector 41"/>
        <xdr:cNvCxnSpPr/>
      </xdr:nvCxnSpPr>
      <xdr:spPr>
        <a:xfrm flipV="1">
          <a:off x="5781675" y="1847851"/>
          <a:ext cx="533400" cy="247649"/>
        </a:xfrm>
        <a:prstGeom prst="line">
          <a:avLst/>
        </a:prstGeom>
        <a:ln>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400049</xdr:colOff>
      <xdr:row>1</xdr:row>
      <xdr:rowOff>180308</xdr:rowOff>
    </xdr:from>
    <xdr:to>
      <xdr:col>8</xdr:col>
      <xdr:colOff>46360</xdr:colOff>
      <xdr:row>3</xdr:row>
      <xdr:rowOff>133350</xdr:rowOff>
    </xdr:to>
    <xdr:sp macro="" textlink="">
      <xdr:nvSpPr>
        <xdr:cNvPr id="45" name="Rectangle 44"/>
        <xdr:cNvSpPr/>
      </xdr:nvSpPr>
      <xdr:spPr>
        <a:xfrm>
          <a:off x="6324599" y="332708"/>
          <a:ext cx="179711" cy="429292"/>
        </a:xfrm>
        <a:prstGeom prst="rect">
          <a:avLst/>
        </a:prstGeom>
        <a:solidFill>
          <a:srgbClr val="FF0000">
            <a:alpha val="36863"/>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152400</xdr:colOff>
      <xdr:row>7</xdr:row>
      <xdr:rowOff>19050</xdr:rowOff>
    </xdr:from>
    <xdr:to>
      <xdr:col>8</xdr:col>
      <xdr:colOff>152402</xdr:colOff>
      <xdr:row>8</xdr:row>
      <xdr:rowOff>138116</xdr:rowOff>
    </xdr:to>
    <xdr:cxnSp macro="">
      <xdr:nvCxnSpPr>
        <xdr:cNvPr id="25" name="Straight Connector 24"/>
        <xdr:cNvCxnSpPr/>
      </xdr:nvCxnSpPr>
      <xdr:spPr>
        <a:xfrm flipH="1" flipV="1">
          <a:off x="6610350" y="1400175"/>
          <a:ext cx="2" cy="2714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152400</xdr:colOff>
      <xdr:row>8</xdr:row>
      <xdr:rowOff>123825</xdr:rowOff>
    </xdr:from>
    <xdr:to>
      <xdr:col>9</xdr:col>
      <xdr:colOff>161926</xdr:colOff>
      <xdr:row>8</xdr:row>
      <xdr:rowOff>123826</xdr:rowOff>
    </xdr:to>
    <xdr:cxnSp macro="">
      <xdr:nvCxnSpPr>
        <xdr:cNvPr id="19" name="Straight Arrow Connector 18"/>
        <xdr:cNvCxnSpPr/>
      </xdr:nvCxnSpPr>
      <xdr:spPr>
        <a:xfrm flipH="1" flipV="1">
          <a:off x="6610350" y="1685925"/>
          <a:ext cx="542926" cy="1"/>
        </a:xfrm>
        <a:prstGeom prst="straightConnector1">
          <a:avLst/>
        </a:prstGeom>
        <a:ln>
          <a:solidFill>
            <a:sysClr val="windowText" lastClr="0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742951</xdr:colOff>
      <xdr:row>13</xdr:row>
      <xdr:rowOff>85726</xdr:rowOff>
    </xdr:from>
    <xdr:to>
      <xdr:col>3</xdr:col>
      <xdr:colOff>647701</xdr:colOff>
      <xdr:row>21</xdr:row>
      <xdr:rowOff>123826</xdr:rowOff>
    </xdr:to>
    <xdr:sp macro="" textlink="">
      <xdr:nvSpPr>
        <xdr:cNvPr id="8" name="Right Bracket 7"/>
        <xdr:cNvSpPr/>
      </xdr:nvSpPr>
      <xdr:spPr>
        <a:xfrm>
          <a:off x="3000376" y="2466976"/>
          <a:ext cx="723900" cy="1371600"/>
        </a:xfrm>
        <a:prstGeom prst="rightBracket">
          <a:avLst/>
        </a:prstGeom>
        <a:ln>
          <a:solidFill>
            <a:srgbClr val="00B05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83820</xdr:colOff>
      <xdr:row>2</xdr:row>
      <xdr:rowOff>7620</xdr:rowOff>
    </xdr:from>
    <xdr:to>
      <xdr:col>0</xdr:col>
      <xdr:colOff>1028700</xdr:colOff>
      <xdr:row>2</xdr:row>
      <xdr:rowOff>396240</xdr:rowOff>
    </xdr:to>
    <xdr:pic>
      <xdr:nvPicPr>
        <xdr:cNvPr id="2" name="Picture 1" descr="&#10;\alpha_A=\frac{1}{A}\,\frac{dA}{dT}&#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1440180"/>
          <a:ext cx="944880" cy="388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175260</xdr:colOff>
      <xdr:row>4</xdr:row>
      <xdr:rowOff>123825</xdr:rowOff>
    </xdr:from>
    <xdr:to>
      <xdr:col>0</xdr:col>
      <xdr:colOff>320040</xdr:colOff>
      <xdr:row>4</xdr:row>
      <xdr:rowOff>260985</xdr:rowOff>
    </xdr:to>
    <xdr:pic>
      <xdr:nvPicPr>
        <xdr:cNvPr id="3" name="Picture 2" descr="A"/>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260" y="2000250"/>
          <a:ext cx="144780" cy="137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129540</xdr:colOff>
      <xdr:row>5</xdr:row>
      <xdr:rowOff>169545</xdr:rowOff>
    </xdr:from>
    <xdr:to>
      <xdr:col>0</xdr:col>
      <xdr:colOff>693420</xdr:colOff>
      <xdr:row>5</xdr:row>
      <xdr:rowOff>321945</xdr:rowOff>
    </xdr:to>
    <xdr:pic>
      <xdr:nvPicPr>
        <xdr:cNvPr id="4" name="Picture 3" descr="dA/d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9540" y="2455545"/>
          <a:ext cx="56388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106680</xdr:colOff>
      <xdr:row>7</xdr:row>
      <xdr:rowOff>7620</xdr:rowOff>
    </xdr:from>
    <xdr:to>
      <xdr:col>0</xdr:col>
      <xdr:colOff>1181100</xdr:colOff>
      <xdr:row>7</xdr:row>
      <xdr:rowOff>396240</xdr:rowOff>
    </xdr:to>
    <xdr:pic>
      <xdr:nvPicPr>
        <xdr:cNvPr id="5" name="Picture 4" descr="&#10;\frac{\Delta A}{A} = \alpha_A\Delta T&#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6680" y="3299460"/>
          <a:ext cx="1074420" cy="388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9</xdr:row>
      <xdr:rowOff>0</xdr:rowOff>
    </xdr:from>
    <xdr:to>
      <xdr:col>0</xdr:col>
      <xdr:colOff>354330</xdr:colOff>
      <xdr:row>9</xdr:row>
      <xdr:rowOff>137160</xdr:rowOff>
    </xdr:to>
    <xdr:pic>
      <xdr:nvPicPr>
        <xdr:cNvPr id="6" name="Picture 5" descr="\delta 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350" y="4219575"/>
          <a:ext cx="220980" cy="137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13</xdr:row>
      <xdr:rowOff>19050</xdr:rowOff>
    </xdr:from>
    <xdr:to>
      <xdr:col>0</xdr:col>
      <xdr:colOff>952500</xdr:colOff>
      <xdr:row>13</xdr:row>
      <xdr:rowOff>407670</xdr:rowOff>
    </xdr:to>
    <xdr:pic>
      <xdr:nvPicPr>
        <xdr:cNvPr id="7" name="Picture 6" descr="&#10;\alpha_L=\frac{1}{L}\,\frac{dL}{dT}&#1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5276850"/>
          <a:ext cx="914400" cy="388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447675</xdr:colOff>
      <xdr:row>15</xdr:row>
      <xdr:rowOff>228600</xdr:rowOff>
    </xdr:from>
    <xdr:to>
      <xdr:col>0</xdr:col>
      <xdr:colOff>569595</xdr:colOff>
      <xdr:row>15</xdr:row>
      <xdr:rowOff>365760</xdr:rowOff>
    </xdr:to>
    <xdr:pic>
      <xdr:nvPicPr>
        <xdr:cNvPr id="8" name="Picture 7" descr="L"/>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47675" y="6096000"/>
          <a:ext cx="121920" cy="137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16</xdr:row>
      <xdr:rowOff>200025</xdr:rowOff>
    </xdr:from>
    <xdr:to>
      <xdr:col>0</xdr:col>
      <xdr:colOff>598170</xdr:colOff>
      <xdr:row>16</xdr:row>
      <xdr:rowOff>398145</xdr:rowOff>
    </xdr:to>
    <xdr:pic>
      <xdr:nvPicPr>
        <xdr:cNvPr id="9" name="Picture 8" descr="dL/d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7150" y="6686550"/>
          <a:ext cx="541020" cy="198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68580</xdr:colOff>
      <xdr:row>18</xdr:row>
      <xdr:rowOff>121920</xdr:rowOff>
    </xdr:from>
    <xdr:to>
      <xdr:col>0</xdr:col>
      <xdr:colOff>1127760</xdr:colOff>
      <xdr:row>18</xdr:row>
      <xdr:rowOff>510540</xdr:rowOff>
    </xdr:to>
    <xdr:pic>
      <xdr:nvPicPr>
        <xdr:cNvPr id="10" name="Picture 9" descr="&#10;\frac{\Delta L}{L} = \alpha_L\Delta T&#10;"/>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8580" y="7789545"/>
          <a:ext cx="1059180" cy="388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20</xdr:row>
      <xdr:rowOff>190500</xdr:rowOff>
    </xdr:from>
    <xdr:to>
      <xdr:col>0</xdr:col>
      <xdr:colOff>365760</xdr:colOff>
      <xdr:row>20</xdr:row>
      <xdr:rowOff>327660</xdr:rowOff>
    </xdr:to>
    <xdr:pic>
      <xdr:nvPicPr>
        <xdr:cNvPr id="11" name="Picture 10" descr="\Delta T"/>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6200" y="9039225"/>
          <a:ext cx="289560" cy="137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152400</xdr:colOff>
      <xdr:row>2</xdr:row>
      <xdr:rowOff>209550</xdr:rowOff>
    </xdr:from>
    <xdr:to>
      <xdr:col>2</xdr:col>
      <xdr:colOff>695325</xdr:colOff>
      <xdr:row>2</xdr:row>
      <xdr:rowOff>381000</xdr:rowOff>
    </xdr:to>
    <xdr:pic>
      <xdr:nvPicPr>
        <xdr:cNvPr id="12" name="Picture 1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372100" y="1343025"/>
          <a:ext cx="542925" cy="171450"/>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200025</xdr:colOff>
      <xdr:row>7</xdr:row>
      <xdr:rowOff>85725</xdr:rowOff>
    </xdr:from>
    <xdr:to>
      <xdr:col>2</xdr:col>
      <xdr:colOff>638175</xdr:colOff>
      <xdr:row>7</xdr:row>
      <xdr:rowOff>419100</xdr:rowOff>
    </xdr:to>
    <xdr:pic>
      <xdr:nvPicPr>
        <xdr:cNvPr id="13" name="Picture 12"/>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419725" y="3133725"/>
          <a:ext cx="438150" cy="33337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8</xdr:row>
      <xdr:rowOff>228600</xdr:rowOff>
    </xdr:from>
    <xdr:to>
      <xdr:col>2</xdr:col>
      <xdr:colOff>657225</xdr:colOff>
      <xdr:row>8</xdr:row>
      <xdr:rowOff>561975</xdr:rowOff>
    </xdr:to>
    <xdr:pic>
      <xdr:nvPicPr>
        <xdr:cNvPr id="14" name="Picture 1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438775" y="3771900"/>
          <a:ext cx="438150" cy="33337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152400</xdr:colOff>
      <xdr:row>12</xdr:row>
      <xdr:rowOff>95250</xdr:rowOff>
    </xdr:from>
    <xdr:to>
      <xdr:col>2</xdr:col>
      <xdr:colOff>695325</xdr:colOff>
      <xdr:row>12</xdr:row>
      <xdr:rowOff>428625</xdr:rowOff>
    </xdr:to>
    <xdr:pic>
      <xdr:nvPicPr>
        <xdr:cNvPr id="15" name="Picture 14"/>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372100" y="4781550"/>
          <a:ext cx="542925" cy="33337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76200</xdr:colOff>
      <xdr:row>13</xdr:row>
      <xdr:rowOff>66675</xdr:rowOff>
    </xdr:from>
    <xdr:to>
      <xdr:col>2</xdr:col>
      <xdr:colOff>828675</xdr:colOff>
      <xdr:row>13</xdr:row>
      <xdr:rowOff>400050</xdr:rowOff>
    </xdr:to>
    <xdr:pic>
      <xdr:nvPicPr>
        <xdr:cNvPr id="16" name="Picture 15"/>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5295900" y="5324475"/>
          <a:ext cx="752475" cy="33337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438150</xdr:colOff>
      <xdr:row>5</xdr:row>
      <xdr:rowOff>9525</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5775"/>
          <a:ext cx="438150" cy="33337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438150</xdr:colOff>
      <xdr:row>8</xdr:row>
      <xdr:rowOff>9525</xdr:rowOff>
    </xdr:to>
    <xdr:pic>
      <xdr:nvPicPr>
        <xdr:cNvPr id="8"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71550"/>
          <a:ext cx="438150" cy="33337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1</xdr:col>
      <xdr:colOff>9525</xdr:colOff>
      <xdr:row>2</xdr:row>
      <xdr:rowOff>9525</xdr:rowOff>
    </xdr:to>
    <xdr:pic>
      <xdr:nvPicPr>
        <xdr:cNvPr id="10"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1925"/>
          <a:ext cx="542925" cy="171450"/>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1</xdr:col>
      <xdr:colOff>9525</xdr:colOff>
      <xdr:row>11</xdr:row>
      <xdr:rowOff>9525</xdr:rowOff>
    </xdr:to>
    <xdr:pic>
      <xdr:nvPicPr>
        <xdr:cNvPr id="11" name="Picture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457325"/>
          <a:ext cx="542925" cy="33337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0</xdr:rowOff>
    </xdr:from>
    <xdr:to>
      <xdr:col>1</xdr:col>
      <xdr:colOff>219075</xdr:colOff>
      <xdr:row>14</xdr:row>
      <xdr:rowOff>9525</xdr:rowOff>
    </xdr:to>
    <xdr:pic>
      <xdr:nvPicPr>
        <xdr:cNvPr id="13" name="Picture 1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943100"/>
          <a:ext cx="752475" cy="33337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n.wikipedia.org/w/index.php?title=Thermal_expansion&amp;action=edit&amp;section=8" TargetMode="External"/><Relationship Id="rId1" Type="http://schemas.openxmlformats.org/officeDocument/2006/relationships/hyperlink" Target="https://en.wikipedia.org/w/index.php?title=Thermal_expansion&amp;action=edit&amp;section=10" TargetMode="Externa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workbookViewId="0">
      <selection activeCell="H31" sqref="H31"/>
    </sheetView>
  </sheetViews>
  <sheetFormatPr defaultRowHeight="12" x14ac:dyDescent="0.2"/>
  <cols>
    <col min="1" max="1" width="28.83203125" customWidth="1"/>
    <col min="2" max="2" width="10.6640625" bestFit="1" customWidth="1"/>
    <col min="3" max="3" width="14.33203125" bestFit="1" customWidth="1"/>
    <col min="4" max="4" width="16.6640625" customWidth="1"/>
    <col min="5" max="5" width="10.5" bestFit="1" customWidth="1"/>
    <col min="12" max="12" width="9.1640625" customWidth="1"/>
    <col min="13" max="13" width="3.6640625" customWidth="1"/>
  </cols>
  <sheetData>
    <row r="1" spans="1:13" ht="18" customHeight="1" x14ac:dyDescent="0.2">
      <c r="A1" s="30" t="s">
        <v>48</v>
      </c>
      <c r="B1" s="31" t="s">
        <v>79</v>
      </c>
      <c r="D1" s="62" t="s">
        <v>118</v>
      </c>
    </row>
    <row r="2" spans="1:13" ht="12" customHeight="1" x14ac:dyDescent="0.2">
      <c r="A2" s="29" t="s">
        <v>83</v>
      </c>
      <c r="M2" s="66" t="s">
        <v>29</v>
      </c>
    </row>
    <row r="3" spans="1:13" ht="12" customHeight="1" x14ac:dyDescent="0.2">
      <c r="A3" t="s">
        <v>49</v>
      </c>
      <c r="B3" t="s">
        <v>66</v>
      </c>
      <c r="C3" s="17">
        <v>0.15</v>
      </c>
      <c r="D3" t="s">
        <v>5</v>
      </c>
      <c r="M3" s="67"/>
    </row>
    <row r="4" spans="1:13" x14ac:dyDescent="0.2">
      <c r="A4" t="s">
        <v>45</v>
      </c>
      <c r="B4" t="s">
        <v>14</v>
      </c>
      <c r="C4" s="16">
        <v>2</v>
      </c>
      <c r="D4" t="s">
        <v>5</v>
      </c>
      <c r="M4" s="68"/>
    </row>
    <row r="5" spans="1:13" x14ac:dyDescent="0.2">
      <c r="A5" t="s">
        <v>82</v>
      </c>
      <c r="B5" t="s">
        <v>71</v>
      </c>
      <c r="C5" s="28">
        <f>(PI()*C3^2)/4</f>
        <v>1.7671458676442587E-2</v>
      </c>
      <c r="D5" t="s">
        <v>5</v>
      </c>
    </row>
    <row r="6" spans="1:13" x14ac:dyDescent="0.2">
      <c r="A6" t="s">
        <v>124</v>
      </c>
      <c r="C6" s="28"/>
      <c r="D6" t="s">
        <v>6</v>
      </c>
      <c r="F6" s="9" t="s">
        <v>66</v>
      </c>
    </row>
    <row r="7" spans="1:13" x14ac:dyDescent="0.2">
      <c r="E7" s="9" t="s">
        <v>30</v>
      </c>
    </row>
    <row r="8" spans="1:13" x14ac:dyDescent="0.2">
      <c r="A8" s="29" t="s">
        <v>1</v>
      </c>
      <c r="B8" s="3" t="s">
        <v>0</v>
      </c>
      <c r="C8" s="23"/>
      <c r="F8" t="s">
        <v>0</v>
      </c>
      <c r="L8" s="35" t="s">
        <v>8</v>
      </c>
    </row>
    <row r="9" spans="1:13" x14ac:dyDescent="0.2">
      <c r="A9" t="s">
        <v>29</v>
      </c>
      <c r="B9" t="s">
        <v>7</v>
      </c>
      <c r="C9" s="16">
        <v>2</v>
      </c>
      <c r="D9" t="s">
        <v>5</v>
      </c>
      <c r="I9" s="14"/>
    </row>
    <row r="10" spans="1:13" x14ac:dyDescent="0.2">
      <c r="A10" t="s">
        <v>2</v>
      </c>
      <c r="B10" t="s">
        <v>8</v>
      </c>
      <c r="C10" s="15">
        <v>0.15</v>
      </c>
      <c r="D10" t="s">
        <v>5</v>
      </c>
      <c r="K10" t="s">
        <v>10</v>
      </c>
    </row>
    <row r="11" spans="1:13" ht="15" x14ac:dyDescent="0.25">
      <c r="A11" t="s">
        <v>131</v>
      </c>
      <c r="B11" t="s">
        <v>11</v>
      </c>
      <c r="C11" s="27">
        <f>C9*C10</f>
        <v>0.3</v>
      </c>
      <c r="D11" t="s">
        <v>9</v>
      </c>
      <c r="H11" s="1" t="s">
        <v>44</v>
      </c>
      <c r="I11" s="9" t="s">
        <v>14</v>
      </c>
    </row>
    <row r="12" spans="1:13" ht="13.5" x14ac:dyDescent="0.25">
      <c r="A12" t="s">
        <v>3</v>
      </c>
      <c r="B12" t="s">
        <v>12</v>
      </c>
      <c r="C12" s="18">
        <v>10000000</v>
      </c>
      <c r="D12" t="s">
        <v>6</v>
      </c>
    </row>
    <row r="13" spans="1:13" ht="15" x14ac:dyDescent="0.25">
      <c r="A13" t="s">
        <v>4</v>
      </c>
      <c r="B13" s="1" t="s">
        <v>13</v>
      </c>
      <c r="C13" s="19">
        <v>1.2999999999999999E-5</v>
      </c>
      <c r="D13" t="s">
        <v>18</v>
      </c>
      <c r="J13" s="9"/>
    </row>
    <row r="14" spans="1:13" ht="13.5" x14ac:dyDescent="0.25">
      <c r="A14" t="s">
        <v>15</v>
      </c>
      <c r="B14" s="1" t="s">
        <v>16</v>
      </c>
      <c r="C14" s="20">
        <v>62000</v>
      </c>
      <c r="D14" t="s">
        <v>6</v>
      </c>
      <c r="E14" s="3"/>
      <c r="J14" s="9"/>
    </row>
    <row r="16" spans="1:13" x14ac:dyDescent="0.2">
      <c r="A16" s="29" t="s">
        <v>46</v>
      </c>
      <c r="B16" s="3" t="s">
        <v>10</v>
      </c>
      <c r="D16" t="s">
        <v>120</v>
      </c>
      <c r="J16" s="9"/>
    </row>
    <row r="17" spans="1:10" x14ac:dyDescent="0.2">
      <c r="A17" t="s">
        <v>29</v>
      </c>
      <c r="B17" t="s">
        <v>7</v>
      </c>
      <c r="C17" s="16">
        <f>C9</f>
        <v>2</v>
      </c>
      <c r="D17" t="s">
        <v>5</v>
      </c>
      <c r="J17" s="10"/>
    </row>
    <row r="18" spans="1:10" x14ac:dyDescent="0.2">
      <c r="A18" t="s">
        <v>2</v>
      </c>
      <c r="B18" t="s">
        <v>8</v>
      </c>
      <c r="C18" s="15">
        <v>0.3</v>
      </c>
      <c r="D18" t="s">
        <v>5</v>
      </c>
    </row>
    <row r="19" spans="1:10" ht="15" x14ac:dyDescent="0.25">
      <c r="A19" t="s">
        <v>131</v>
      </c>
      <c r="B19" t="s">
        <v>23</v>
      </c>
      <c r="C19" s="27">
        <f>C17*C18</f>
        <v>0.6</v>
      </c>
      <c r="D19" t="s">
        <v>9</v>
      </c>
      <c r="E19" s="2"/>
    </row>
    <row r="20" spans="1:10" ht="13.5" x14ac:dyDescent="0.25">
      <c r="A20" t="s">
        <v>3</v>
      </c>
      <c r="B20" t="s">
        <v>24</v>
      </c>
      <c r="C20" s="18">
        <v>15000000</v>
      </c>
      <c r="D20" t="s">
        <v>6</v>
      </c>
    </row>
    <row r="21" spans="1:10" ht="15" x14ac:dyDescent="0.25">
      <c r="A21" t="s">
        <v>4</v>
      </c>
      <c r="B21" s="1" t="s">
        <v>25</v>
      </c>
      <c r="C21" s="19">
        <v>0</v>
      </c>
      <c r="D21" t="s">
        <v>18</v>
      </c>
    </row>
    <row r="22" spans="1:10" ht="13.5" x14ac:dyDescent="0.25">
      <c r="A22" t="s">
        <v>15</v>
      </c>
      <c r="B22" s="1" t="s">
        <v>16</v>
      </c>
      <c r="C22" s="20">
        <v>130000</v>
      </c>
      <c r="D22" t="s">
        <v>6</v>
      </c>
    </row>
    <row r="23" spans="1:10" x14ac:dyDescent="0.2">
      <c r="B23" s="1"/>
      <c r="C23" s="2"/>
    </row>
    <row r="24" spans="1:10" ht="14.25" x14ac:dyDescent="0.2">
      <c r="A24" t="s">
        <v>51</v>
      </c>
      <c r="B24" t="s">
        <v>20</v>
      </c>
      <c r="C24" s="15">
        <v>75</v>
      </c>
      <c r="D24" t="s">
        <v>22</v>
      </c>
    </row>
    <row r="25" spans="1:10" ht="14.25" x14ac:dyDescent="0.2">
      <c r="A25" t="s">
        <v>17</v>
      </c>
      <c r="B25" t="s">
        <v>20</v>
      </c>
      <c r="C25" s="15">
        <v>125</v>
      </c>
      <c r="D25" t="s">
        <v>22</v>
      </c>
    </row>
    <row r="26" spans="1:10" ht="14.25" x14ac:dyDescent="0.2">
      <c r="A26" t="s">
        <v>19</v>
      </c>
      <c r="B26" s="1" t="s">
        <v>21</v>
      </c>
      <c r="C26" s="21">
        <f>C25-C24</f>
        <v>50</v>
      </c>
      <c r="D26" t="s">
        <v>22</v>
      </c>
    </row>
    <row r="28" spans="1:10" x14ac:dyDescent="0.2">
      <c r="A28" t="s">
        <v>47</v>
      </c>
    </row>
    <row r="29" spans="1:10" ht="14.25" x14ac:dyDescent="0.25">
      <c r="A29" s="64" t="s">
        <v>127</v>
      </c>
      <c r="B29" s="6" t="s">
        <v>65</v>
      </c>
      <c r="C29" s="5"/>
    </row>
    <row r="30" spans="1:10" ht="14.25" x14ac:dyDescent="0.25">
      <c r="A30" s="4" t="s">
        <v>28</v>
      </c>
    </row>
    <row r="31" spans="1:10" x14ac:dyDescent="0.2">
      <c r="A31" s="29" t="s">
        <v>129</v>
      </c>
    </row>
    <row r="32" spans="1:10" x14ac:dyDescent="0.2">
      <c r="A32" t="s">
        <v>112</v>
      </c>
      <c r="B32" t="s">
        <v>30</v>
      </c>
      <c r="C32" s="22">
        <f>C26*(C13-C21)*C11*C12*C19*C20/(C11*C12+C19*C20)</f>
        <v>1462.5</v>
      </c>
      <c r="D32" t="s">
        <v>26</v>
      </c>
    </row>
    <row r="33" spans="1:5" x14ac:dyDescent="0.2">
      <c r="A33" t="s">
        <v>115</v>
      </c>
      <c r="B33" s="34" t="s">
        <v>31</v>
      </c>
      <c r="C33" s="22">
        <f>C32/C5</f>
        <v>82760.570407785577</v>
      </c>
      <c r="D33" t="s">
        <v>6</v>
      </c>
    </row>
    <row r="34" spans="1:5" x14ac:dyDescent="0.2">
      <c r="A34" t="s">
        <v>114</v>
      </c>
      <c r="B34" s="34" t="s">
        <v>31</v>
      </c>
      <c r="C34" s="22">
        <f>C32/((C9-C3)*C10)</f>
        <v>5270.27027027027</v>
      </c>
      <c r="D34" t="s">
        <v>6</v>
      </c>
      <c r="E34" s="88">
        <f>C34/C14</f>
        <v>8.5004359197907581E-2</v>
      </c>
    </row>
    <row r="35" spans="1:5" x14ac:dyDescent="0.2">
      <c r="A35" t="s">
        <v>111</v>
      </c>
      <c r="B35" s="34" t="s">
        <v>31</v>
      </c>
      <c r="C35" s="22">
        <f>C32/(C3*C10)</f>
        <v>65000</v>
      </c>
      <c r="D35" t="s">
        <v>6</v>
      </c>
      <c r="E35" s="88">
        <f>C35/C14</f>
        <v>1.0483870967741935</v>
      </c>
    </row>
    <row r="37" spans="1:5" x14ac:dyDescent="0.2">
      <c r="A37" t="s">
        <v>121</v>
      </c>
    </row>
  </sheetData>
  <mergeCells count="1">
    <mergeCell ref="M2:M4"/>
  </mergeCells>
  <conditionalFormatting sqref="C35">
    <cfRule type="cellIs" dxfId="4" priority="1" operator="greaterThan">
      <formula>$C$14</formula>
    </cfRule>
  </conditionalFormatting>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opLeftCell="A13" workbookViewId="0">
      <selection activeCell="E33" sqref="E33"/>
    </sheetView>
  </sheetViews>
  <sheetFormatPr defaultRowHeight="12" x14ac:dyDescent="0.2"/>
  <cols>
    <col min="1" max="1" width="28.83203125" customWidth="1"/>
    <col min="2" max="2" width="10.6640625" bestFit="1" customWidth="1"/>
    <col min="3" max="3" width="14.33203125" bestFit="1" customWidth="1"/>
    <col min="4" max="4" width="16.6640625" customWidth="1"/>
    <col min="5" max="5" width="10.5" bestFit="1" customWidth="1"/>
    <col min="12" max="12" width="9.1640625" customWidth="1"/>
    <col min="13" max="13" width="3.6640625" customWidth="1"/>
  </cols>
  <sheetData>
    <row r="1" spans="1:13" ht="18" customHeight="1" x14ac:dyDescent="0.2">
      <c r="A1" s="30" t="s">
        <v>48</v>
      </c>
      <c r="B1" s="31" t="s">
        <v>80</v>
      </c>
      <c r="D1" s="62" t="s">
        <v>118</v>
      </c>
    </row>
    <row r="2" spans="1:13" x14ac:dyDescent="0.2">
      <c r="A2" s="29" t="s">
        <v>83</v>
      </c>
      <c r="M2" s="66" t="s">
        <v>29</v>
      </c>
    </row>
    <row r="3" spans="1:13" x14ac:dyDescent="0.2">
      <c r="A3" t="s">
        <v>49</v>
      </c>
      <c r="B3" t="s">
        <v>66</v>
      </c>
      <c r="C3" s="17">
        <v>0.15</v>
      </c>
      <c r="D3" t="s">
        <v>5</v>
      </c>
      <c r="M3" s="67"/>
    </row>
    <row r="4" spans="1:13" x14ac:dyDescent="0.2">
      <c r="A4" t="s">
        <v>45</v>
      </c>
      <c r="B4" t="s">
        <v>14</v>
      </c>
      <c r="C4" s="16">
        <v>2</v>
      </c>
      <c r="D4" t="s">
        <v>5</v>
      </c>
      <c r="M4" s="68"/>
    </row>
    <row r="5" spans="1:13" x14ac:dyDescent="0.2">
      <c r="A5" t="s">
        <v>82</v>
      </c>
      <c r="B5" t="s">
        <v>71</v>
      </c>
      <c r="C5" s="28">
        <f>(PI()*C3^2)/4</f>
        <v>1.7671458676442587E-2</v>
      </c>
      <c r="D5" t="s">
        <v>5</v>
      </c>
    </row>
    <row r="6" spans="1:13" x14ac:dyDescent="0.2">
      <c r="A6" t="s">
        <v>124</v>
      </c>
      <c r="C6" s="28"/>
      <c r="D6" t="s">
        <v>6</v>
      </c>
    </row>
    <row r="7" spans="1:13" x14ac:dyDescent="0.2">
      <c r="F7" s="9" t="s">
        <v>66</v>
      </c>
    </row>
    <row r="8" spans="1:13" x14ac:dyDescent="0.2">
      <c r="A8" s="29" t="s">
        <v>1</v>
      </c>
      <c r="B8" s="3" t="s">
        <v>0</v>
      </c>
      <c r="C8" s="23"/>
      <c r="E8" s="9" t="s">
        <v>30</v>
      </c>
    </row>
    <row r="9" spans="1:13" x14ac:dyDescent="0.2">
      <c r="A9" t="s">
        <v>29</v>
      </c>
      <c r="B9" t="s">
        <v>7</v>
      </c>
      <c r="C9" s="16">
        <v>2</v>
      </c>
      <c r="D9" t="s">
        <v>5</v>
      </c>
      <c r="F9" t="s">
        <v>27</v>
      </c>
      <c r="L9" s="35" t="s">
        <v>8</v>
      </c>
    </row>
    <row r="10" spans="1:13" x14ac:dyDescent="0.2">
      <c r="A10" t="s">
        <v>2</v>
      </c>
      <c r="B10" t="s">
        <v>8</v>
      </c>
      <c r="C10" s="15">
        <v>0.15</v>
      </c>
      <c r="I10" s="14"/>
      <c r="K10" t="s">
        <v>70</v>
      </c>
    </row>
    <row r="11" spans="1:13" ht="15" x14ac:dyDescent="0.25">
      <c r="A11" t="s">
        <v>131</v>
      </c>
      <c r="B11" t="s">
        <v>11</v>
      </c>
      <c r="C11" s="27">
        <f>C9*C10</f>
        <v>0.3</v>
      </c>
      <c r="D11" t="s">
        <v>9</v>
      </c>
    </row>
    <row r="12" spans="1:13" ht="13.5" x14ac:dyDescent="0.25">
      <c r="A12" t="s">
        <v>3</v>
      </c>
      <c r="B12" t="s">
        <v>12</v>
      </c>
      <c r="C12" s="18">
        <v>10000000</v>
      </c>
      <c r="D12" t="s">
        <v>6</v>
      </c>
      <c r="H12" s="1" t="s">
        <v>44</v>
      </c>
      <c r="I12" s="9" t="s">
        <v>14</v>
      </c>
    </row>
    <row r="13" spans="1:13" ht="15" x14ac:dyDescent="0.25">
      <c r="A13" t="s">
        <v>4</v>
      </c>
      <c r="B13" s="1" t="s">
        <v>13</v>
      </c>
      <c r="C13" s="19">
        <v>1.2999999999999999E-5</v>
      </c>
      <c r="D13" t="s">
        <v>18</v>
      </c>
    </row>
    <row r="14" spans="1:13" ht="13.5" x14ac:dyDescent="0.25">
      <c r="A14" t="s">
        <v>15</v>
      </c>
      <c r="B14" s="1" t="s">
        <v>16</v>
      </c>
      <c r="C14" s="20">
        <v>62000</v>
      </c>
      <c r="D14" t="s">
        <v>6</v>
      </c>
      <c r="J14" s="9"/>
    </row>
    <row r="15" spans="1:13" x14ac:dyDescent="0.2">
      <c r="E15" s="3"/>
      <c r="J15" s="9"/>
    </row>
    <row r="16" spans="1:13" x14ac:dyDescent="0.2">
      <c r="A16" s="29" t="s">
        <v>46</v>
      </c>
      <c r="B16" s="3" t="s">
        <v>27</v>
      </c>
      <c r="D16" t="s">
        <v>119</v>
      </c>
    </row>
    <row r="17" spans="1:10" x14ac:dyDescent="0.2">
      <c r="A17" t="s">
        <v>29</v>
      </c>
      <c r="B17" t="s">
        <v>7</v>
      </c>
      <c r="C17" s="16">
        <v>2</v>
      </c>
      <c r="D17" t="s">
        <v>5</v>
      </c>
      <c r="J17" s="9"/>
    </row>
    <row r="18" spans="1:10" x14ac:dyDescent="0.2">
      <c r="A18" t="s">
        <v>2</v>
      </c>
      <c r="B18" t="s">
        <v>8</v>
      </c>
      <c r="C18" s="15">
        <v>0.15</v>
      </c>
      <c r="D18" t="s">
        <v>5</v>
      </c>
      <c r="J18" s="10"/>
    </row>
    <row r="19" spans="1:10" ht="15" x14ac:dyDescent="0.25">
      <c r="A19" t="s">
        <v>131</v>
      </c>
      <c r="B19" t="s">
        <v>23</v>
      </c>
      <c r="C19" s="27">
        <f>C17*C18</f>
        <v>0.3</v>
      </c>
      <c r="D19" t="s">
        <v>9</v>
      </c>
    </row>
    <row r="20" spans="1:10" ht="13.5" x14ac:dyDescent="0.25">
      <c r="A20" t="s">
        <v>3</v>
      </c>
      <c r="B20" t="s">
        <v>24</v>
      </c>
      <c r="C20" s="18">
        <v>36000000</v>
      </c>
      <c r="D20" t="s">
        <v>6</v>
      </c>
      <c r="E20" s="2"/>
    </row>
    <row r="21" spans="1:10" ht="15" x14ac:dyDescent="0.25">
      <c r="A21" t="s">
        <v>4</v>
      </c>
      <c r="B21" s="1" t="s">
        <v>25</v>
      </c>
      <c r="C21" s="19">
        <v>1.1E-5</v>
      </c>
      <c r="D21" t="s">
        <v>18</v>
      </c>
    </row>
    <row r="22" spans="1:10" ht="13.5" x14ac:dyDescent="0.25">
      <c r="A22" t="s">
        <v>15</v>
      </c>
      <c r="B22" s="1" t="s">
        <v>16</v>
      </c>
      <c r="C22" s="20">
        <v>66000</v>
      </c>
      <c r="D22" t="s">
        <v>6</v>
      </c>
    </row>
    <row r="23" spans="1:10" x14ac:dyDescent="0.2">
      <c r="B23" s="1"/>
      <c r="C23" s="2"/>
    </row>
    <row r="24" spans="1:10" ht="14.25" x14ac:dyDescent="0.2">
      <c r="A24" t="s">
        <v>51</v>
      </c>
      <c r="B24" t="s">
        <v>20</v>
      </c>
      <c r="C24" s="15">
        <v>75</v>
      </c>
      <c r="D24" t="s">
        <v>22</v>
      </c>
    </row>
    <row r="25" spans="1:10" ht="14.25" x14ac:dyDescent="0.2">
      <c r="A25" t="s">
        <v>17</v>
      </c>
      <c r="B25" t="s">
        <v>20</v>
      </c>
      <c r="C25" s="15">
        <v>125</v>
      </c>
      <c r="D25" t="s">
        <v>22</v>
      </c>
    </row>
    <row r="26" spans="1:10" ht="14.25" x14ac:dyDescent="0.2">
      <c r="A26" t="s">
        <v>19</v>
      </c>
      <c r="B26" s="1" t="s">
        <v>21</v>
      </c>
      <c r="C26" s="21">
        <f>C25-C24</f>
        <v>50</v>
      </c>
      <c r="D26" t="s">
        <v>22</v>
      </c>
    </row>
    <row r="28" spans="1:10" x14ac:dyDescent="0.2">
      <c r="A28" t="s">
        <v>47</v>
      </c>
    </row>
    <row r="29" spans="1:10" ht="14.25" x14ac:dyDescent="0.25">
      <c r="A29" s="64" t="s">
        <v>127</v>
      </c>
      <c r="B29" s="6" t="s">
        <v>65</v>
      </c>
      <c r="C29" s="5"/>
    </row>
    <row r="30" spans="1:10" ht="14.25" x14ac:dyDescent="0.25">
      <c r="A30" s="4" t="s">
        <v>28</v>
      </c>
    </row>
    <row r="31" spans="1:10" x14ac:dyDescent="0.2">
      <c r="A31" s="29" t="s">
        <v>129</v>
      </c>
    </row>
    <row r="32" spans="1:10" x14ac:dyDescent="0.2">
      <c r="A32" t="s">
        <v>112</v>
      </c>
      <c r="B32" t="s">
        <v>30</v>
      </c>
      <c r="C32" s="22">
        <f>C26*(C13-C21)*C11*C12*C19*C20/(C11*C12+C19*C20)</f>
        <v>234.78260869565207</v>
      </c>
      <c r="D32" t="s">
        <v>26</v>
      </c>
    </row>
    <row r="33" spans="1:5" x14ac:dyDescent="0.2">
      <c r="A33" t="s">
        <v>110</v>
      </c>
      <c r="B33" s="34" t="s">
        <v>31</v>
      </c>
      <c r="C33" s="22">
        <f>C32/C5</f>
        <v>13285.97785810604</v>
      </c>
      <c r="D33" t="s">
        <v>6</v>
      </c>
    </row>
    <row r="34" spans="1:5" x14ac:dyDescent="0.2">
      <c r="A34" t="s">
        <v>113</v>
      </c>
      <c r="B34" s="34" t="s">
        <v>31</v>
      </c>
      <c r="C34" s="22">
        <f>C32/((C9-C3)*C10)</f>
        <v>846.06345475910655</v>
      </c>
      <c r="D34" t="s">
        <v>6</v>
      </c>
      <c r="E34" s="88">
        <f>C34/C22</f>
        <v>1.2819143253925858E-2</v>
      </c>
    </row>
    <row r="35" spans="1:5" x14ac:dyDescent="0.2">
      <c r="A35" t="s">
        <v>111</v>
      </c>
      <c r="B35" s="34" t="s">
        <v>31</v>
      </c>
      <c r="C35" s="22">
        <f>C32/(C3*C10)</f>
        <v>10434.782608695648</v>
      </c>
      <c r="D35" t="s">
        <v>6</v>
      </c>
      <c r="E35" s="88">
        <f>C35/C22</f>
        <v>0.15810276679841892</v>
      </c>
    </row>
    <row r="37" spans="1:5" x14ac:dyDescent="0.2">
      <c r="A37" t="s">
        <v>121</v>
      </c>
    </row>
  </sheetData>
  <mergeCells count="1">
    <mergeCell ref="M2:M4"/>
  </mergeCells>
  <conditionalFormatting sqref="C35">
    <cfRule type="cellIs" dxfId="3" priority="1" operator="greaterThan">
      <formula>$C$22</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opLeftCell="A10" workbookViewId="0">
      <selection activeCell="I27" sqref="I27"/>
    </sheetView>
  </sheetViews>
  <sheetFormatPr defaultRowHeight="12" x14ac:dyDescent="0.2"/>
  <cols>
    <col min="1" max="1" width="28.83203125" customWidth="1"/>
    <col min="2" max="2" width="10.6640625" bestFit="1" customWidth="1"/>
    <col min="3" max="3" width="14.33203125" customWidth="1"/>
    <col min="4" max="4" width="16.6640625" customWidth="1"/>
    <col min="5" max="5" width="10.5" bestFit="1" customWidth="1"/>
    <col min="12" max="12" width="9.1640625" customWidth="1"/>
    <col min="13" max="13" width="3.83203125" customWidth="1"/>
  </cols>
  <sheetData>
    <row r="1" spans="1:13" ht="18" customHeight="1" x14ac:dyDescent="0.2">
      <c r="A1" s="30" t="s">
        <v>48</v>
      </c>
      <c r="B1" s="31" t="s">
        <v>116</v>
      </c>
      <c r="D1" s="62" t="s">
        <v>118</v>
      </c>
    </row>
    <row r="2" spans="1:13" x14ac:dyDescent="0.2">
      <c r="A2" s="29" t="s">
        <v>83</v>
      </c>
      <c r="M2" s="66" t="s">
        <v>29</v>
      </c>
    </row>
    <row r="3" spans="1:13" x14ac:dyDescent="0.2">
      <c r="A3" t="s">
        <v>49</v>
      </c>
      <c r="B3" t="s">
        <v>66</v>
      </c>
      <c r="C3" s="17">
        <v>0.15</v>
      </c>
      <c r="D3" t="s">
        <v>5</v>
      </c>
      <c r="M3" s="67"/>
    </row>
    <row r="4" spans="1:13" x14ac:dyDescent="0.2">
      <c r="A4" t="s">
        <v>45</v>
      </c>
      <c r="B4" t="s">
        <v>14</v>
      </c>
      <c r="C4" s="16">
        <v>2</v>
      </c>
      <c r="D4" t="s">
        <v>5</v>
      </c>
      <c r="M4" s="68"/>
    </row>
    <row r="5" spans="1:13" x14ac:dyDescent="0.2">
      <c r="A5" t="s">
        <v>117</v>
      </c>
      <c r="B5" t="s">
        <v>71</v>
      </c>
      <c r="C5" s="28">
        <f>(PI()*C3^2)/4</f>
        <v>1.7671458676442587E-2</v>
      </c>
      <c r="D5" t="s">
        <v>5</v>
      </c>
    </row>
    <row r="6" spans="1:13" x14ac:dyDescent="0.2">
      <c r="A6" t="s">
        <v>124</v>
      </c>
      <c r="C6" s="28"/>
      <c r="D6" t="s">
        <v>6</v>
      </c>
      <c r="F6" t="s">
        <v>68</v>
      </c>
      <c r="L6" t="s">
        <v>66</v>
      </c>
    </row>
    <row r="7" spans="1:13" x14ac:dyDescent="0.2">
      <c r="E7" s="9" t="s">
        <v>30</v>
      </c>
    </row>
    <row r="8" spans="1:13" x14ac:dyDescent="0.2">
      <c r="A8" s="29" t="s">
        <v>1</v>
      </c>
      <c r="B8" s="3" t="s">
        <v>27</v>
      </c>
      <c r="C8" s="23"/>
      <c r="L8" s="35" t="s">
        <v>8</v>
      </c>
    </row>
    <row r="9" spans="1:13" x14ac:dyDescent="0.2">
      <c r="A9" t="s">
        <v>29</v>
      </c>
      <c r="B9" t="s">
        <v>7</v>
      </c>
      <c r="C9" s="16">
        <v>2</v>
      </c>
      <c r="D9" t="s">
        <v>5</v>
      </c>
      <c r="I9" s="14"/>
    </row>
    <row r="10" spans="1:13" x14ac:dyDescent="0.2">
      <c r="A10" t="s">
        <v>2</v>
      </c>
      <c r="B10" t="s">
        <v>8</v>
      </c>
      <c r="C10" s="15">
        <v>0.3</v>
      </c>
      <c r="D10" t="s">
        <v>5</v>
      </c>
      <c r="K10" t="s">
        <v>67</v>
      </c>
    </row>
    <row r="11" spans="1:13" ht="15" x14ac:dyDescent="0.25">
      <c r="A11" t="s">
        <v>131</v>
      </c>
      <c r="B11" t="s">
        <v>11</v>
      </c>
      <c r="C11" s="27">
        <f>C9*C10</f>
        <v>0.6</v>
      </c>
      <c r="D11" t="s">
        <v>9</v>
      </c>
      <c r="H11" s="1" t="s">
        <v>44</v>
      </c>
      <c r="I11" s="9" t="s">
        <v>14</v>
      </c>
    </row>
    <row r="12" spans="1:13" ht="13.5" x14ac:dyDescent="0.25">
      <c r="A12" t="s">
        <v>3</v>
      </c>
      <c r="B12" t="s">
        <v>12</v>
      </c>
      <c r="C12" s="18">
        <v>3600000</v>
      </c>
      <c r="D12" t="s">
        <v>6</v>
      </c>
    </row>
    <row r="13" spans="1:13" ht="15" x14ac:dyDescent="0.25">
      <c r="A13" t="s">
        <v>4</v>
      </c>
      <c r="B13" s="1" t="s">
        <v>13</v>
      </c>
      <c r="C13" s="18">
        <v>1.1E-5</v>
      </c>
      <c r="D13" t="s">
        <v>18</v>
      </c>
      <c r="J13" s="9"/>
    </row>
    <row r="14" spans="1:13" ht="13.5" x14ac:dyDescent="0.25">
      <c r="A14" t="s">
        <v>15</v>
      </c>
      <c r="B14" s="1" t="s">
        <v>16</v>
      </c>
      <c r="C14" s="20">
        <v>66000</v>
      </c>
      <c r="D14" t="s">
        <v>6</v>
      </c>
      <c r="J14" s="9"/>
    </row>
    <row r="16" spans="1:13" x14ac:dyDescent="0.2">
      <c r="A16" s="29" t="s">
        <v>46</v>
      </c>
      <c r="B16" s="3" t="s">
        <v>10</v>
      </c>
      <c r="D16" t="s">
        <v>119</v>
      </c>
      <c r="J16" s="9"/>
    </row>
    <row r="17" spans="1:10" x14ac:dyDescent="0.2">
      <c r="A17" t="s">
        <v>29</v>
      </c>
      <c r="B17" t="s">
        <v>7</v>
      </c>
      <c r="C17" s="16">
        <f>C9</f>
        <v>2</v>
      </c>
      <c r="D17" t="s">
        <v>5</v>
      </c>
      <c r="J17" s="10"/>
    </row>
    <row r="18" spans="1:10" x14ac:dyDescent="0.2">
      <c r="A18" t="s">
        <v>2</v>
      </c>
      <c r="B18" t="s">
        <v>8</v>
      </c>
      <c r="C18" s="15">
        <v>0.15</v>
      </c>
      <c r="D18" t="s">
        <v>5</v>
      </c>
    </row>
    <row r="19" spans="1:10" ht="15" x14ac:dyDescent="0.25">
      <c r="A19" t="s">
        <v>131</v>
      </c>
      <c r="B19" t="s">
        <v>23</v>
      </c>
      <c r="C19" s="27">
        <f>C17*C18</f>
        <v>0.3</v>
      </c>
      <c r="D19" t="s">
        <v>9</v>
      </c>
    </row>
    <row r="20" spans="1:10" ht="13.5" x14ac:dyDescent="0.25">
      <c r="A20" t="s">
        <v>3</v>
      </c>
      <c r="B20" t="s">
        <v>24</v>
      </c>
      <c r="C20" s="18">
        <v>10000000</v>
      </c>
      <c r="D20" t="s">
        <v>6</v>
      </c>
    </row>
    <row r="21" spans="1:10" ht="15" x14ac:dyDescent="0.25">
      <c r="A21" t="s">
        <v>4</v>
      </c>
      <c r="B21" s="1" t="s">
        <v>25</v>
      </c>
      <c r="C21" s="19">
        <v>0</v>
      </c>
      <c r="D21" t="s">
        <v>18</v>
      </c>
    </row>
    <row r="22" spans="1:10" ht="13.5" x14ac:dyDescent="0.25">
      <c r="A22" t="s">
        <v>15</v>
      </c>
      <c r="B22" s="1" t="s">
        <v>16</v>
      </c>
      <c r="C22" s="20">
        <v>130000</v>
      </c>
      <c r="D22" t="s">
        <v>6</v>
      </c>
    </row>
    <row r="23" spans="1:10" x14ac:dyDescent="0.2">
      <c r="B23" s="1"/>
      <c r="C23" s="2"/>
    </row>
    <row r="24" spans="1:10" ht="14.25" x14ac:dyDescent="0.2">
      <c r="A24" t="s">
        <v>51</v>
      </c>
      <c r="B24" t="s">
        <v>20</v>
      </c>
      <c r="C24" s="15">
        <v>50</v>
      </c>
      <c r="D24" t="s">
        <v>22</v>
      </c>
    </row>
    <row r="25" spans="1:10" ht="14.25" x14ac:dyDescent="0.2">
      <c r="A25" t="s">
        <v>17</v>
      </c>
      <c r="B25" t="s">
        <v>20</v>
      </c>
      <c r="C25" s="15">
        <v>120</v>
      </c>
      <c r="D25" t="s">
        <v>22</v>
      </c>
    </row>
    <row r="26" spans="1:10" ht="14.25" x14ac:dyDescent="0.2">
      <c r="A26" t="s">
        <v>19</v>
      </c>
      <c r="B26" s="1" t="s">
        <v>21</v>
      </c>
      <c r="C26" s="21">
        <f>C25-C24</f>
        <v>70</v>
      </c>
      <c r="D26" t="s">
        <v>22</v>
      </c>
    </row>
    <row r="28" spans="1:10" x14ac:dyDescent="0.2">
      <c r="A28" t="s">
        <v>47</v>
      </c>
    </row>
    <row r="29" spans="1:10" ht="14.25" x14ac:dyDescent="0.25">
      <c r="A29" s="64" t="s">
        <v>127</v>
      </c>
      <c r="B29" s="6" t="s">
        <v>157</v>
      </c>
      <c r="C29" s="5"/>
    </row>
    <row r="30" spans="1:10" ht="14.25" x14ac:dyDescent="0.25">
      <c r="A30" s="4" t="s">
        <v>156</v>
      </c>
    </row>
    <row r="31" spans="1:10" x14ac:dyDescent="0.2">
      <c r="A31" s="29" t="s">
        <v>129</v>
      </c>
      <c r="F31" s="7"/>
    </row>
    <row r="32" spans="1:10" x14ac:dyDescent="0.2">
      <c r="A32" t="s">
        <v>112</v>
      </c>
      <c r="B32" t="s">
        <v>30</v>
      </c>
      <c r="C32" s="22">
        <f>C26*(C13-C21)*C11*C12*C19*C20/(C11*C12+C19*C20)</f>
        <v>966.97674418604629</v>
      </c>
      <c r="D32" t="s">
        <v>26</v>
      </c>
    </row>
    <row r="33" spans="1:5" x14ac:dyDescent="0.2">
      <c r="A33" t="s">
        <v>110</v>
      </c>
      <c r="B33" s="34" t="s">
        <v>31</v>
      </c>
      <c r="C33" s="22">
        <f>C32/C5</f>
        <v>54719.690201641395</v>
      </c>
      <c r="D33" t="s">
        <v>6</v>
      </c>
    </row>
    <row r="34" spans="1:5" x14ac:dyDescent="0.2">
      <c r="A34" t="s">
        <v>113</v>
      </c>
      <c r="B34" s="34" t="s">
        <v>31</v>
      </c>
      <c r="C34" s="22">
        <f>C32/((C9-C3)*C10)</f>
        <v>1742.3004399748581</v>
      </c>
      <c r="D34" t="s">
        <v>6</v>
      </c>
      <c r="E34" s="88">
        <f>C34/C14</f>
        <v>2.6398491514770576E-2</v>
      </c>
    </row>
    <row r="35" spans="1:5" x14ac:dyDescent="0.2">
      <c r="A35" t="s">
        <v>111</v>
      </c>
      <c r="B35" s="34" t="s">
        <v>31</v>
      </c>
      <c r="C35" s="22">
        <f>C32/(C3*C10)</f>
        <v>21488.372093023252</v>
      </c>
      <c r="E35" s="88">
        <f>C35/C14</f>
        <v>0.32558139534883718</v>
      </c>
    </row>
    <row r="37" spans="1:5" x14ac:dyDescent="0.2">
      <c r="A37" t="s">
        <v>121</v>
      </c>
    </row>
  </sheetData>
  <mergeCells count="1">
    <mergeCell ref="M2:M4"/>
  </mergeCells>
  <conditionalFormatting sqref="C35">
    <cfRule type="cellIs" dxfId="2" priority="1" operator="greaterThan">
      <formula>$C$14</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opLeftCell="A10" zoomScaleNormal="100" workbookViewId="0">
      <selection activeCell="M27" sqref="M27"/>
    </sheetView>
  </sheetViews>
  <sheetFormatPr defaultRowHeight="12" x14ac:dyDescent="0.2"/>
  <cols>
    <col min="1" max="1" width="28.83203125" customWidth="1"/>
    <col min="2" max="2" width="10.6640625" bestFit="1" customWidth="1"/>
    <col min="3" max="3" width="14.33203125" bestFit="1" customWidth="1"/>
    <col min="4" max="4" width="16.6640625" customWidth="1"/>
    <col min="5" max="5" width="10.5" bestFit="1" customWidth="1"/>
    <col min="11" max="11" width="9.1640625" customWidth="1"/>
    <col min="12" max="12" width="3.83203125" customWidth="1"/>
  </cols>
  <sheetData>
    <row r="1" spans="1:12" x14ac:dyDescent="0.2">
      <c r="A1" s="30" t="s">
        <v>48</v>
      </c>
      <c r="B1" s="31" t="s">
        <v>123</v>
      </c>
      <c r="E1" s="5" t="s">
        <v>128</v>
      </c>
    </row>
    <row r="2" spans="1:12" ht="48.75" customHeight="1" x14ac:dyDescent="0.2">
      <c r="A2" s="29" t="s">
        <v>87</v>
      </c>
      <c r="B2" s="69" t="s">
        <v>125</v>
      </c>
      <c r="C2" s="69"/>
      <c r="D2" s="69"/>
      <c r="E2" s="69"/>
      <c r="L2" s="66" t="s">
        <v>29</v>
      </c>
    </row>
    <row r="3" spans="1:12" x14ac:dyDescent="0.2">
      <c r="A3" s="29" t="s">
        <v>132</v>
      </c>
      <c r="B3" s="63"/>
      <c r="C3" s="29" t="s">
        <v>88</v>
      </c>
      <c r="L3" s="67"/>
    </row>
    <row r="4" spans="1:12" x14ac:dyDescent="0.2">
      <c r="A4" t="s">
        <v>29</v>
      </c>
      <c r="B4" t="s">
        <v>7</v>
      </c>
      <c r="C4" s="16">
        <v>2</v>
      </c>
      <c r="D4" t="s">
        <v>5</v>
      </c>
      <c r="L4" s="68"/>
    </row>
    <row r="5" spans="1:12" x14ac:dyDescent="0.2">
      <c r="A5" t="s">
        <v>122</v>
      </c>
      <c r="B5" t="s">
        <v>89</v>
      </c>
      <c r="C5" s="16">
        <v>2</v>
      </c>
      <c r="D5" t="s">
        <v>5</v>
      </c>
    </row>
    <row r="6" spans="1:12" ht="14.25" x14ac:dyDescent="0.2">
      <c r="A6" t="s">
        <v>158</v>
      </c>
      <c r="B6" t="s">
        <v>71</v>
      </c>
      <c r="C6" s="85">
        <f>C4*C5</f>
        <v>4</v>
      </c>
      <c r="D6" t="s">
        <v>9</v>
      </c>
    </row>
    <row r="7" spans="1:12" ht="14.25" x14ac:dyDescent="0.2">
      <c r="A7" t="s">
        <v>130</v>
      </c>
      <c r="B7" s="1" t="s">
        <v>73</v>
      </c>
      <c r="C7" s="86">
        <v>1848</v>
      </c>
      <c r="D7" t="s">
        <v>6</v>
      </c>
    </row>
    <row r="8" spans="1:12" x14ac:dyDescent="0.2">
      <c r="G8" t="s">
        <v>84</v>
      </c>
    </row>
    <row r="9" spans="1:12" x14ac:dyDescent="0.2">
      <c r="A9" s="29" t="s">
        <v>1</v>
      </c>
      <c r="B9" s="3" t="s">
        <v>0</v>
      </c>
      <c r="C9" s="37" t="s">
        <v>81</v>
      </c>
      <c r="F9" s="10" t="s">
        <v>30</v>
      </c>
    </row>
    <row r="10" spans="1:12" x14ac:dyDescent="0.2">
      <c r="A10" t="s">
        <v>29</v>
      </c>
      <c r="B10" t="s">
        <v>7</v>
      </c>
      <c r="C10" s="16">
        <f>C4</f>
        <v>2</v>
      </c>
      <c r="D10" t="s">
        <v>5</v>
      </c>
      <c r="G10" t="str">
        <f>B9</f>
        <v>Aluminum</v>
      </c>
      <c r="J10" t="s">
        <v>86</v>
      </c>
      <c r="K10" s="35"/>
    </row>
    <row r="11" spans="1:12" x14ac:dyDescent="0.2">
      <c r="A11" t="s">
        <v>2</v>
      </c>
      <c r="B11" t="s">
        <v>8</v>
      </c>
      <c r="C11" s="17">
        <v>0.25</v>
      </c>
      <c r="D11" t="s">
        <v>5</v>
      </c>
      <c r="H11" s="14"/>
    </row>
    <row r="12" spans="1:12" ht="15" x14ac:dyDescent="0.25">
      <c r="A12" t="s">
        <v>131</v>
      </c>
      <c r="B12" t="s">
        <v>11</v>
      </c>
      <c r="C12" s="27">
        <f>C10*C11</f>
        <v>0.5</v>
      </c>
      <c r="D12" t="s">
        <v>9</v>
      </c>
      <c r="G12" t="s">
        <v>85</v>
      </c>
      <c r="J12" t="s">
        <v>10</v>
      </c>
    </row>
    <row r="13" spans="1:12" ht="13.5" x14ac:dyDescent="0.25">
      <c r="A13" t="s">
        <v>3</v>
      </c>
      <c r="B13" t="s">
        <v>12</v>
      </c>
      <c r="C13" s="18">
        <v>10000000</v>
      </c>
      <c r="D13" t="s">
        <v>6</v>
      </c>
      <c r="G13" s="1"/>
      <c r="H13" s="10" t="s">
        <v>135</v>
      </c>
    </row>
    <row r="14" spans="1:12" ht="15" x14ac:dyDescent="0.25">
      <c r="A14" t="s">
        <v>4</v>
      </c>
      <c r="B14" s="1" t="s">
        <v>13</v>
      </c>
      <c r="C14" s="19">
        <v>1.2999999999999999E-5</v>
      </c>
      <c r="D14" t="s">
        <v>18</v>
      </c>
    </row>
    <row r="15" spans="1:12" ht="13.5" x14ac:dyDescent="0.25">
      <c r="A15" t="s">
        <v>15</v>
      </c>
      <c r="B15" s="1" t="s">
        <v>16</v>
      </c>
      <c r="C15" s="20">
        <v>62000</v>
      </c>
      <c r="D15" t="s">
        <v>6</v>
      </c>
      <c r="I15" s="9"/>
    </row>
    <row r="16" spans="1:12" x14ac:dyDescent="0.2">
      <c r="E16" s="3"/>
      <c r="I16" s="9"/>
    </row>
    <row r="17" spans="1:9" x14ac:dyDescent="0.2">
      <c r="A17" s="29" t="s">
        <v>46</v>
      </c>
      <c r="B17" s="3" t="s">
        <v>10</v>
      </c>
      <c r="C17" s="33"/>
      <c r="D17" t="s">
        <v>120</v>
      </c>
    </row>
    <row r="18" spans="1:9" x14ac:dyDescent="0.2">
      <c r="A18" t="s">
        <v>29</v>
      </c>
      <c r="B18" s="34" t="s">
        <v>7</v>
      </c>
      <c r="C18" s="16">
        <f>C4</f>
        <v>2</v>
      </c>
      <c r="D18" t="s">
        <v>5</v>
      </c>
      <c r="I18" s="9"/>
    </row>
    <row r="19" spans="1:9" x14ac:dyDescent="0.2">
      <c r="A19" t="s">
        <v>2</v>
      </c>
      <c r="B19" s="34" t="s">
        <v>8</v>
      </c>
      <c r="C19" s="17">
        <v>0.2</v>
      </c>
      <c r="D19" t="s">
        <v>5</v>
      </c>
      <c r="I19" s="10"/>
    </row>
    <row r="20" spans="1:9" ht="15" x14ac:dyDescent="0.25">
      <c r="A20" t="s">
        <v>131</v>
      </c>
      <c r="B20" s="34" t="s">
        <v>23</v>
      </c>
      <c r="C20" s="27">
        <f>C18*C19</f>
        <v>0.4</v>
      </c>
      <c r="D20" t="s">
        <v>9</v>
      </c>
    </row>
    <row r="21" spans="1:9" ht="13.5" x14ac:dyDescent="0.25">
      <c r="A21" t="s">
        <v>3</v>
      </c>
      <c r="B21" s="34" t="s">
        <v>24</v>
      </c>
      <c r="C21" s="18">
        <v>15000000</v>
      </c>
      <c r="D21" t="s">
        <v>6</v>
      </c>
    </row>
    <row r="22" spans="1:9" ht="15" x14ac:dyDescent="0.25">
      <c r="A22" t="s">
        <v>4</v>
      </c>
      <c r="B22" s="1" t="s">
        <v>25</v>
      </c>
      <c r="C22" s="19">
        <v>0</v>
      </c>
      <c r="D22" t="s">
        <v>18</v>
      </c>
      <c r="E22" s="2"/>
    </row>
    <row r="23" spans="1:9" x14ac:dyDescent="0.2">
      <c r="A23" t="s">
        <v>72</v>
      </c>
      <c r="B23" s="1" t="s">
        <v>73</v>
      </c>
      <c r="C23" s="20">
        <v>32000</v>
      </c>
      <c r="D23" t="s">
        <v>6</v>
      </c>
    </row>
    <row r="24" spans="1:9" ht="13.5" x14ac:dyDescent="0.25">
      <c r="A24" t="s">
        <v>15</v>
      </c>
      <c r="B24" s="1" t="s">
        <v>16</v>
      </c>
      <c r="C24" s="20">
        <v>130000</v>
      </c>
      <c r="D24" t="s">
        <v>6</v>
      </c>
    </row>
    <row r="25" spans="1:9" x14ac:dyDescent="0.2">
      <c r="B25" s="32"/>
      <c r="C25" s="2"/>
    </row>
    <row r="26" spans="1:9" ht="14.25" x14ac:dyDescent="0.2">
      <c r="A26" t="s">
        <v>51</v>
      </c>
      <c r="B26" s="34" t="s">
        <v>20</v>
      </c>
      <c r="C26" s="15">
        <v>75</v>
      </c>
      <c r="D26" t="s">
        <v>22</v>
      </c>
    </row>
    <row r="27" spans="1:9" ht="14.25" x14ac:dyDescent="0.2">
      <c r="A27" t="s">
        <v>17</v>
      </c>
      <c r="B27" s="34" t="s">
        <v>20</v>
      </c>
      <c r="C27" s="15">
        <v>125</v>
      </c>
      <c r="D27" t="s">
        <v>22</v>
      </c>
    </row>
    <row r="28" spans="1:9" ht="14.25" x14ac:dyDescent="0.2">
      <c r="A28" t="s">
        <v>19</v>
      </c>
      <c r="B28" s="1" t="s">
        <v>21</v>
      </c>
      <c r="C28" s="21">
        <f>C27-C26</f>
        <v>50</v>
      </c>
      <c r="D28" t="s">
        <v>22</v>
      </c>
    </row>
    <row r="30" spans="1:9" x14ac:dyDescent="0.2">
      <c r="A30" t="s">
        <v>74</v>
      </c>
    </row>
    <row r="31" spans="1:9" ht="14.25" x14ac:dyDescent="0.25">
      <c r="A31" s="64" t="s">
        <v>127</v>
      </c>
      <c r="B31" s="6" t="s">
        <v>65</v>
      </c>
      <c r="C31" s="5"/>
    </row>
    <row r="32" spans="1:9" ht="14.25" x14ac:dyDescent="0.25">
      <c r="A32" s="4" t="s">
        <v>28</v>
      </c>
    </row>
    <row r="33" spans="1:5" x14ac:dyDescent="0.2">
      <c r="A33" s="29" t="s">
        <v>129</v>
      </c>
      <c r="E33" s="8"/>
    </row>
    <row r="34" spans="1:5" x14ac:dyDescent="0.2">
      <c r="A34" t="s">
        <v>112</v>
      </c>
      <c r="B34" s="34" t="s">
        <v>30</v>
      </c>
      <c r="C34" s="22">
        <f>C28*(C14-C22)*C12*C13*C20*C21/(C12*C13+C20*C21)</f>
        <v>1772.7272727272727</v>
      </c>
      <c r="D34" t="s">
        <v>26</v>
      </c>
    </row>
    <row r="35" spans="1:5" ht="13.5" x14ac:dyDescent="0.25">
      <c r="A35" t="s">
        <v>126</v>
      </c>
      <c r="B35" s="34" t="s">
        <v>133</v>
      </c>
      <c r="C35" s="87">
        <f>C34/C6</f>
        <v>443.18181818181819</v>
      </c>
      <c r="D35" t="s">
        <v>6</v>
      </c>
      <c r="E35" s="88">
        <f>C35/C7</f>
        <v>0.23981700118063753</v>
      </c>
    </row>
    <row r="37" spans="1:5" x14ac:dyDescent="0.2">
      <c r="A37" t="s">
        <v>134</v>
      </c>
    </row>
    <row r="39" spans="1:5" x14ac:dyDescent="0.2">
      <c r="A39" t="s">
        <v>121</v>
      </c>
    </row>
  </sheetData>
  <mergeCells count="2">
    <mergeCell ref="L2:L4"/>
    <mergeCell ref="B2:E2"/>
  </mergeCells>
  <conditionalFormatting sqref="C35">
    <cfRule type="cellIs" dxfId="1" priority="1" operator="greaterThan">
      <formula>$C$7</formula>
    </cfRule>
    <cfRule type="cellIs" dxfId="0" priority="2" operator="greaterThan">
      <formula>$C$7</formula>
    </cfRule>
  </conditionalFormatting>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10" workbookViewId="0">
      <selection activeCell="J33" sqref="J33"/>
    </sheetView>
  </sheetViews>
  <sheetFormatPr defaultRowHeight="12" x14ac:dyDescent="0.2"/>
  <cols>
    <col min="1" max="1" width="24.5" customWidth="1"/>
    <col min="2" max="4" width="14" customWidth="1"/>
    <col min="5" max="5" width="13.83203125" customWidth="1"/>
  </cols>
  <sheetData>
    <row r="1" spans="1:7" ht="24" x14ac:dyDescent="0.2">
      <c r="A1" s="63" t="s">
        <v>52</v>
      </c>
      <c r="B1" s="65" t="s">
        <v>53</v>
      </c>
      <c r="E1" s="29" t="s">
        <v>3</v>
      </c>
      <c r="F1" s="29" t="s">
        <v>50</v>
      </c>
    </row>
    <row r="2" spans="1:7" ht="14.25" x14ac:dyDescent="0.2">
      <c r="A2" t="s">
        <v>69</v>
      </c>
      <c r="B2" s="24" t="s">
        <v>62</v>
      </c>
      <c r="C2" t="s">
        <v>59</v>
      </c>
      <c r="D2" s="61" t="s">
        <v>109</v>
      </c>
      <c r="E2" s="2">
        <v>10000000</v>
      </c>
      <c r="F2" s="8">
        <v>62000</v>
      </c>
      <c r="G2" t="s">
        <v>6</v>
      </c>
    </row>
    <row r="3" spans="1:7" ht="14.25" x14ac:dyDescent="0.2">
      <c r="A3" t="s">
        <v>54</v>
      </c>
      <c r="B3" s="25" t="s">
        <v>61</v>
      </c>
      <c r="C3" t="s">
        <v>59</v>
      </c>
    </row>
    <row r="4" spans="1:7" ht="13.9" x14ac:dyDescent="0.25">
      <c r="A4" t="s">
        <v>55</v>
      </c>
      <c r="B4" s="26">
        <v>5</v>
      </c>
      <c r="C4" t="s">
        <v>59</v>
      </c>
    </row>
    <row r="5" spans="1:7" ht="14.25" x14ac:dyDescent="0.2">
      <c r="A5" t="s">
        <v>56</v>
      </c>
      <c r="B5" s="9">
        <v>0.85</v>
      </c>
      <c r="C5" t="s">
        <v>59</v>
      </c>
    </row>
    <row r="6" spans="1:7" ht="14.25" x14ac:dyDescent="0.2">
      <c r="A6" t="s">
        <v>27</v>
      </c>
      <c r="B6" s="25" t="s">
        <v>63</v>
      </c>
      <c r="C6" t="s">
        <v>59</v>
      </c>
      <c r="E6" s="2">
        <v>3600000</v>
      </c>
      <c r="F6" s="8">
        <v>66000</v>
      </c>
      <c r="G6" t="s">
        <v>6</v>
      </c>
    </row>
    <row r="7" spans="1:7" ht="14.25" x14ac:dyDescent="0.2">
      <c r="A7" t="s">
        <v>75</v>
      </c>
      <c r="B7" s="26">
        <v>-1</v>
      </c>
      <c r="C7" t="s">
        <v>59</v>
      </c>
      <c r="E7" s="2">
        <v>4400000</v>
      </c>
      <c r="F7" s="8">
        <v>60000</v>
      </c>
      <c r="G7" t="s">
        <v>6</v>
      </c>
    </row>
    <row r="8" spans="1:7" ht="14.25" x14ac:dyDescent="0.2">
      <c r="A8" t="s">
        <v>76</v>
      </c>
      <c r="B8" s="25" t="s">
        <v>64</v>
      </c>
      <c r="C8" t="s">
        <v>59</v>
      </c>
      <c r="D8" s="61" t="s">
        <v>108</v>
      </c>
      <c r="E8" s="2">
        <v>15000000</v>
      </c>
      <c r="F8" s="8">
        <v>130000</v>
      </c>
      <c r="G8" t="s">
        <v>6</v>
      </c>
    </row>
    <row r="9" spans="1:7" ht="14.25" x14ac:dyDescent="0.2">
      <c r="A9" t="s">
        <v>57</v>
      </c>
      <c r="B9" s="25" t="s">
        <v>60</v>
      </c>
      <c r="C9" t="s">
        <v>59</v>
      </c>
      <c r="E9" s="2">
        <v>30000</v>
      </c>
      <c r="F9" s="8">
        <v>7000</v>
      </c>
      <c r="G9" t="s">
        <v>6</v>
      </c>
    </row>
    <row r="10" spans="1:7" x14ac:dyDescent="0.2">
      <c r="A10" t="s">
        <v>58</v>
      </c>
    </row>
    <row r="12" spans="1:7" ht="12.75" thickBot="1" x14ac:dyDescent="0.25"/>
    <row r="13" spans="1:7" x14ac:dyDescent="0.2">
      <c r="A13" s="41" t="s">
        <v>105</v>
      </c>
      <c r="B13" s="42"/>
      <c r="C13" s="42"/>
      <c r="D13" s="43"/>
    </row>
    <row r="14" spans="1:7" x14ac:dyDescent="0.2">
      <c r="A14" s="44" t="s">
        <v>90</v>
      </c>
      <c r="B14" s="45"/>
      <c r="C14" s="45"/>
      <c r="D14" s="46"/>
    </row>
    <row r="15" spans="1:7" x14ac:dyDescent="0.2">
      <c r="A15" s="44" t="s">
        <v>91</v>
      </c>
      <c r="B15" s="45"/>
      <c r="C15" s="45"/>
      <c r="D15" s="46"/>
    </row>
    <row r="16" spans="1:7" x14ac:dyDescent="0.2">
      <c r="A16" s="44"/>
      <c r="B16" s="72" t="s">
        <v>92</v>
      </c>
      <c r="C16" s="72"/>
      <c r="D16" s="73"/>
    </row>
    <row r="17" spans="1:4" x14ac:dyDescent="0.2">
      <c r="A17" s="44"/>
      <c r="B17" s="70" t="s">
        <v>93</v>
      </c>
      <c r="C17" s="70"/>
      <c r="D17" s="71"/>
    </row>
    <row r="18" spans="1:4" ht="24" x14ac:dyDescent="0.2">
      <c r="A18" s="47" t="s">
        <v>101</v>
      </c>
      <c r="B18" s="38" t="s">
        <v>102</v>
      </c>
      <c r="C18" s="38" t="s">
        <v>103</v>
      </c>
      <c r="D18" s="48" t="s">
        <v>104</v>
      </c>
    </row>
    <row r="19" spans="1:4" x14ac:dyDescent="0.2">
      <c r="A19" s="49" t="s">
        <v>94</v>
      </c>
      <c r="B19" s="39">
        <v>2440</v>
      </c>
      <c r="C19" s="40" t="s">
        <v>100</v>
      </c>
      <c r="D19" s="50" t="s">
        <v>100</v>
      </c>
    </row>
    <row r="20" spans="1:4" x14ac:dyDescent="0.2">
      <c r="A20" s="49" t="s">
        <v>95</v>
      </c>
      <c r="B20" s="39">
        <v>2740</v>
      </c>
      <c r="C20" s="40" t="s">
        <v>100</v>
      </c>
      <c r="D20" s="50" t="s">
        <v>100</v>
      </c>
    </row>
    <row r="21" spans="1:4" x14ac:dyDescent="0.2">
      <c r="A21" s="49" t="s">
        <v>96</v>
      </c>
      <c r="B21" s="39">
        <v>3000</v>
      </c>
      <c r="C21" s="40" t="s">
        <v>100</v>
      </c>
      <c r="D21" s="50" t="s">
        <v>100</v>
      </c>
    </row>
    <row r="22" spans="1:4" x14ac:dyDescent="0.2">
      <c r="A22" s="49" t="s">
        <v>97</v>
      </c>
      <c r="B22" s="39">
        <v>3000</v>
      </c>
      <c r="C22" s="39">
        <v>2000</v>
      </c>
      <c r="D22" s="51">
        <v>3000</v>
      </c>
    </row>
    <row r="23" spans="1:4" x14ac:dyDescent="0.2">
      <c r="A23" s="52" t="s">
        <v>98</v>
      </c>
      <c r="B23" s="39">
        <v>3200</v>
      </c>
      <c r="C23" s="39">
        <v>2500</v>
      </c>
      <c r="D23" s="51">
        <v>1700</v>
      </c>
    </row>
    <row r="24" spans="1:4" x14ac:dyDescent="0.2">
      <c r="A24" s="59" t="s">
        <v>107</v>
      </c>
      <c r="B24" s="60">
        <v>1848</v>
      </c>
      <c r="C24" s="56"/>
      <c r="D24" s="57"/>
    </row>
    <row r="25" spans="1:4" x14ac:dyDescent="0.2">
      <c r="A25" s="52" t="s">
        <v>106</v>
      </c>
      <c r="B25" s="56">
        <v>786</v>
      </c>
      <c r="C25" s="56"/>
      <c r="D25" s="57"/>
    </row>
    <row r="26" spans="1:4" ht="12.75" thickBot="1" x14ac:dyDescent="0.25">
      <c r="A26" s="53" t="s">
        <v>99</v>
      </c>
      <c r="B26" s="54">
        <v>400</v>
      </c>
      <c r="C26" s="54">
        <v>400</v>
      </c>
      <c r="D26" s="55">
        <v>140</v>
      </c>
    </row>
    <row r="28" spans="1:4" x14ac:dyDescent="0.2">
      <c r="A28">
        <f>82-24</f>
        <v>58</v>
      </c>
      <c r="B28" s="58">
        <f>(B23-B26)/A28</f>
        <v>48.275862068965516</v>
      </c>
    </row>
    <row r="29" spans="1:4" x14ac:dyDescent="0.2">
      <c r="A29">
        <v>28</v>
      </c>
      <c r="B29" s="7">
        <f>B28*A29</f>
        <v>1351.7241379310344</v>
      </c>
    </row>
    <row r="30" spans="1:4" x14ac:dyDescent="0.2">
      <c r="A30">
        <f>24+A29</f>
        <v>52</v>
      </c>
      <c r="B30" s="7">
        <f>B23-B29</f>
        <v>1848.2758620689656</v>
      </c>
      <c r="C30" s="7"/>
    </row>
    <row r="31" spans="1:4" x14ac:dyDescent="0.2">
      <c r="C31" s="7"/>
    </row>
    <row r="32" spans="1:4" x14ac:dyDescent="0.2">
      <c r="C32" s="7"/>
    </row>
  </sheetData>
  <mergeCells count="2">
    <mergeCell ref="B17:D17"/>
    <mergeCell ref="B16:D16"/>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opLeftCell="A8" workbookViewId="0">
      <selection activeCell="H23" sqref="H23"/>
    </sheetView>
  </sheetViews>
  <sheetFormatPr defaultRowHeight="12" x14ac:dyDescent="0.2"/>
  <cols>
    <col min="1" max="1" width="86.5" customWidth="1"/>
    <col min="2" max="2" width="4.83203125" customWidth="1"/>
    <col min="3" max="3" width="15.33203125" customWidth="1"/>
    <col min="4" max="4" width="5.5" customWidth="1"/>
  </cols>
  <sheetData>
    <row r="1" spans="1:12" ht="12.75" x14ac:dyDescent="0.2">
      <c r="A1" s="36" t="s">
        <v>78</v>
      </c>
    </row>
    <row r="2" spans="1:12" ht="76.900000000000006" customHeight="1" x14ac:dyDescent="0.2">
      <c r="A2" s="11" t="s">
        <v>32</v>
      </c>
      <c r="L2" s="1"/>
    </row>
    <row r="3" spans="1:12" ht="43.15" customHeight="1" x14ac:dyDescent="0.2">
      <c r="A3" s="12"/>
      <c r="D3" s="82">
        <v>1</v>
      </c>
    </row>
    <row r="4" spans="1:12" ht="16.149999999999999" customHeight="1" x14ac:dyDescent="0.2">
      <c r="A4" s="11" t="s">
        <v>33</v>
      </c>
      <c r="C4" t="s">
        <v>144</v>
      </c>
    </row>
    <row r="5" spans="1:12" ht="32.450000000000003" customHeight="1" x14ac:dyDescent="0.2">
      <c r="A5" s="13" t="s">
        <v>34</v>
      </c>
      <c r="C5" s="1" t="s">
        <v>145</v>
      </c>
      <c r="D5" s="84"/>
    </row>
    <row r="6" spans="1:12" ht="36.6" customHeight="1" x14ac:dyDescent="0.2">
      <c r="A6" s="13" t="s">
        <v>35</v>
      </c>
      <c r="C6" t="s">
        <v>146</v>
      </c>
      <c r="D6" s="84"/>
    </row>
    <row r="7" spans="1:12" ht="24" customHeight="1" x14ac:dyDescent="0.2">
      <c r="A7" s="11" t="s">
        <v>36</v>
      </c>
      <c r="C7" s="1" t="s">
        <v>147</v>
      </c>
      <c r="D7" s="84"/>
    </row>
    <row r="8" spans="1:12" ht="39.6" customHeight="1" x14ac:dyDescent="0.2">
      <c r="A8" s="12"/>
      <c r="D8" s="84">
        <v>2</v>
      </c>
    </row>
    <row r="9" spans="1:12" ht="53.45" customHeight="1" x14ac:dyDescent="0.2">
      <c r="A9" s="11" t="s">
        <v>37</v>
      </c>
      <c r="D9" s="84">
        <v>3</v>
      </c>
    </row>
    <row r="10" spans="1:12" x14ac:dyDescent="0.2">
      <c r="A10" s="13" t="s">
        <v>38</v>
      </c>
      <c r="D10" s="84"/>
    </row>
    <row r="11" spans="1:12" x14ac:dyDescent="0.2">
      <c r="D11" s="84"/>
    </row>
    <row r="12" spans="1:12" ht="12.75" x14ac:dyDescent="0.2">
      <c r="A12" s="36" t="s">
        <v>77</v>
      </c>
      <c r="C12" t="s">
        <v>148</v>
      </c>
      <c r="D12" s="84"/>
    </row>
    <row r="13" spans="1:12" ht="45" x14ac:dyDescent="0.2">
      <c r="A13" s="11" t="s">
        <v>39</v>
      </c>
      <c r="D13" s="83" t="s">
        <v>149</v>
      </c>
    </row>
    <row r="14" spans="1:12" ht="36.6" customHeight="1" x14ac:dyDescent="0.2">
      <c r="A14" s="12"/>
      <c r="D14" s="84"/>
    </row>
    <row r="15" spans="1:12" x14ac:dyDescent="0.2">
      <c r="A15" s="11" t="s">
        <v>33</v>
      </c>
      <c r="C15" t="s">
        <v>150</v>
      </c>
      <c r="D15" s="84"/>
    </row>
    <row r="16" spans="1:12" ht="49.15" customHeight="1" x14ac:dyDescent="0.2">
      <c r="A16" s="13" t="s">
        <v>40</v>
      </c>
      <c r="C16" t="s">
        <v>151</v>
      </c>
      <c r="D16" s="84"/>
    </row>
    <row r="17" spans="1:3" ht="46.9" customHeight="1" x14ac:dyDescent="0.2">
      <c r="A17" s="13" t="s">
        <v>41</v>
      </c>
      <c r="C17" t="s">
        <v>152</v>
      </c>
    </row>
    <row r="18" spans="1:3" ht="46.9" customHeight="1" x14ac:dyDescent="0.2">
      <c r="A18" s="11" t="s">
        <v>42</v>
      </c>
      <c r="C18" t="s">
        <v>153</v>
      </c>
    </row>
    <row r="19" spans="1:3" ht="46.9" customHeight="1" x14ac:dyDescent="0.2">
      <c r="A19" s="12"/>
      <c r="C19" t="s">
        <v>154</v>
      </c>
    </row>
    <row r="20" spans="1:3" ht="46.9" customHeight="1" x14ac:dyDescent="0.2">
      <c r="A20" s="11" t="s">
        <v>43</v>
      </c>
      <c r="C20" s="1" t="s">
        <v>155</v>
      </c>
    </row>
    <row r="21" spans="1:3" ht="46.9" customHeight="1" x14ac:dyDescent="0.2">
      <c r="A21" s="13" t="s">
        <v>38</v>
      </c>
    </row>
  </sheetData>
  <hyperlinks>
    <hyperlink ref="A1" r:id="rId1" tooltip="Edit section: Area expansion" display="https://en.wikipedia.org/w/index.php?title=Thermal_expansion&amp;action=edit&amp;section=10"/>
    <hyperlink ref="A12" r:id="rId2" tooltip="Edit section: Linear expansion" display="https://en.wikipedia.org/w/index.php?title=Thermal_expansion&amp;action=edit&amp;section=8"/>
  </hyperlinks>
  <pageMargins left="0.7" right="0.7" top="0.75" bottom="0.75" header="0.3" footer="0.3"/>
  <pageSetup orientation="portrait" horizontalDpi="0" verticalDpi="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0"/>
  <sheetViews>
    <sheetView showGridLines="0" workbookViewId="0">
      <selection activeCell="T12" sqref="T12"/>
    </sheetView>
  </sheetViews>
  <sheetFormatPr defaultRowHeight="12" x14ac:dyDescent="0.2"/>
  <cols>
    <col min="9" max="12" width="2.33203125" customWidth="1"/>
    <col min="13" max="13" width="3.6640625" customWidth="1"/>
  </cols>
  <sheetData>
    <row r="1" spans="2:16" ht="12.75" x14ac:dyDescent="0.2">
      <c r="I1" s="76" t="s">
        <v>136</v>
      </c>
      <c r="J1" s="75" t="s">
        <v>137</v>
      </c>
      <c r="K1" s="75" t="s">
        <v>138</v>
      </c>
      <c r="L1" s="76" t="s">
        <v>139</v>
      </c>
      <c r="M1" s="75"/>
      <c r="N1" s="75"/>
      <c r="O1" s="74"/>
      <c r="P1" s="74"/>
    </row>
    <row r="2" spans="2:16" ht="12.75" x14ac:dyDescent="0.2">
      <c r="B2">
        <v>1</v>
      </c>
      <c r="I2" s="79" t="s">
        <v>136</v>
      </c>
      <c r="J2" s="80" t="s">
        <v>137</v>
      </c>
      <c r="K2" s="81" t="s">
        <v>30</v>
      </c>
      <c r="L2" s="75"/>
      <c r="M2" s="75"/>
      <c r="N2" s="75"/>
      <c r="O2" s="74"/>
      <c r="P2" s="74"/>
    </row>
    <row r="3" spans="2:16" ht="12.75" x14ac:dyDescent="0.2">
      <c r="I3" s="79"/>
      <c r="J3" s="80"/>
      <c r="K3" s="77" t="s">
        <v>71</v>
      </c>
      <c r="L3" s="75"/>
      <c r="M3" s="75"/>
      <c r="N3" s="75"/>
      <c r="O3" s="74"/>
      <c r="P3" s="74"/>
    </row>
    <row r="4" spans="2:16" ht="12.75" x14ac:dyDescent="0.2">
      <c r="I4" s="75"/>
      <c r="J4" s="75"/>
      <c r="K4" s="75"/>
      <c r="L4" s="75"/>
      <c r="M4" s="75"/>
      <c r="N4" s="75"/>
      <c r="O4" s="74"/>
      <c r="P4" s="74"/>
    </row>
    <row r="5" spans="2:16" ht="12.75" x14ac:dyDescent="0.2">
      <c r="B5">
        <v>2</v>
      </c>
      <c r="I5" s="79" t="s">
        <v>139</v>
      </c>
      <c r="J5" s="80" t="s">
        <v>137</v>
      </c>
      <c r="K5" s="78" t="s">
        <v>140</v>
      </c>
      <c r="L5" s="75"/>
      <c r="M5" s="75"/>
      <c r="N5" s="75"/>
      <c r="O5" s="74"/>
      <c r="P5" s="74"/>
    </row>
    <row r="6" spans="2:16" ht="12.75" x14ac:dyDescent="0.2">
      <c r="I6" s="79"/>
      <c r="J6" s="80"/>
      <c r="K6" s="77" t="s">
        <v>138</v>
      </c>
      <c r="L6" s="75"/>
      <c r="M6" s="75"/>
      <c r="N6" s="75"/>
      <c r="O6" s="74"/>
      <c r="P6" s="74"/>
    </row>
    <row r="7" spans="2:16" ht="12.75" x14ac:dyDescent="0.2">
      <c r="I7" s="77"/>
      <c r="J7" s="77"/>
      <c r="K7" s="77"/>
      <c r="L7" s="77"/>
      <c r="M7" s="77"/>
      <c r="N7" s="77"/>
      <c r="O7" s="74"/>
      <c r="P7" s="74"/>
    </row>
    <row r="8" spans="2:16" ht="12.75" x14ac:dyDescent="0.2">
      <c r="B8">
        <v>3</v>
      </c>
      <c r="I8" s="81" t="s">
        <v>30</v>
      </c>
      <c r="J8" s="80" t="s">
        <v>137</v>
      </c>
      <c r="K8" s="80" t="s">
        <v>138</v>
      </c>
      <c r="L8" s="78" t="s">
        <v>140</v>
      </c>
      <c r="M8" s="77"/>
      <c r="N8" s="77"/>
      <c r="O8" s="74"/>
      <c r="P8" s="74"/>
    </row>
    <row r="9" spans="2:16" ht="12.75" x14ac:dyDescent="0.2">
      <c r="I9" s="77" t="s">
        <v>71</v>
      </c>
      <c r="J9" s="80"/>
      <c r="K9" s="80"/>
      <c r="L9" s="77" t="s">
        <v>14</v>
      </c>
      <c r="M9" s="77"/>
      <c r="N9" s="77"/>
      <c r="O9" s="74"/>
      <c r="P9" s="74"/>
    </row>
    <row r="10" spans="2:16" ht="12.75" x14ac:dyDescent="0.2">
      <c r="I10" s="77"/>
      <c r="J10" s="77"/>
      <c r="K10" s="77"/>
      <c r="L10" s="77"/>
      <c r="M10" s="77"/>
      <c r="N10" s="77"/>
      <c r="O10" s="74"/>
      <c r="P10" s="74"/>
    </row>
    <row r="11" spans="2:16" ht="12.75" x14ac:dyDescent="0.2">
      <c r="B11">
        <v>4</v>
      </c>
      <c r="I11" s="79" t="s">
        <v>140</v>
      </c>
      <c r="J11" s="80" t="s">
        <v>137</v>
      </c>
      <c r="K11" s="81" t="s">
        <v>141</v>
      </c>
      <c r="L11" s="80" t="s">
        <v>137</v>
      </c>
      <c r="M11" s="78" t="s">
        <v>143</v>
      </c>
      <c r="N11" s="77"/>
      <c r="O11" s="74"/>
      <c r="P11" s="74"/>
    </row>
    <row r="12" spans="2:16" ht="12.75" x14ac:dyDescent="0.2">
      <c r="I12" s="79"/>
      <c r="J12" s="80"/>
      <c r="K12" s="77" t="s">
        <v>142</v>
      </c>
      <c r="L12" s="80"/>
      <c r="M12" s="77" t="s">
        <v>138</v>
      </c>
      <c r="N12" s="77"/>
      <c r="O12" s="74"/>
      <c r="P12" s="74"/>
    </row>
    <row r="13" spans="2:16" ht="12.75" x14ac:dyDescent="0.2">
      <c r="I13" s="77"/>
      <c r="J13" s="77"/>
      <c r="K13" s="77"/>
      <c r="L13" s="77"/>
      <c r="M13" s="77"/>
      <c r="N13" s="77"/>
      <c r="O13" s="74"/>
      <c r="P13" s="74"/>
    </row>
    <row r="14" spans="2:16" ht="12.75" x14ac:dyDescent="0.2">
      <c r="B14">
        <v>5</v>
      </c>
      <c r="I14" s="77"/>
      <c r="J14" s="77"/>
      <c r="K14" s="77"/>
      <c r="L14" s="77"/>
      <c r="M14" s="77"/>
      <c r="N14" s="77"/>
      <c r="O14" s="74"/>
      <c r="P14" s="74"/>
    </row>
    <row r="15" spans="2:16" ht="12.75" x14ac:dyDescent="0.2">
      <c r="I15" s="77"/>
      <c r="J15" s="77"/>
      <c r="K15" s="77"/>
      <c r="L15" s="77"/>
      <c r="M15" s="77"/>
      <c r="N15" s="77"/>
      <c r="O15" s="74"/>
      <c r="P15" s="74"/>
    </row>
    <row r="16" spans="2:16" ht="12.75" x14ac:dyDescent="0.2">
      <c r="I16" s="77"/>
      <c r="J16" s="77"/>
      <c r="K16" s="77"/>
      <c r="L16" s="77"/>
      <c r="M16" s="77"/>
      <c r="N16" s="77"/>
      <c r="O16" s="74"/>
      <c r="P16" s="74"/>
    </row>
    <row r="17" spans="9:16" ht="12.75" x14ac:dyDescent="0.2">
      <c r="I17" s="77"/>
      <c r="J17" s="77"/>
      <c r="K17" s="77"/>
      <c r="L17" s="77"/>
      <c r="M17" s="77"/>
      <c r="N17" s="77"/>
      <c r="O17" s="74"/>
      <c r="P17" s="74"/>
    </row>
    <row r="18" spans="9:16" ht="12.75" x14ac:dyDescent="0.2">
      <c r="I18" s="77"/>
      <c r="J18" s="77"/>
      <c r="K18" s="77"/>
      <c r="L18" s="77"/>
      <c r="M18" s="77"/>
      <c r="N18" s="77"/>
      <c r="O18" s="74"/>
      <c r="P18" s="74"/>
    </row>
    <row r="19" spans="9:16" ht="12.75" x14ac:dyDescent="0.2">
      <c r="I19" s="77"/>
      <c r="J19" s="77"/>
      <c r="K19" s="77"/>
      <c r="L19" s="77"/>
      <c r="M19" s="77"/>
      <c r="N19" s="77"/>
      <c r="O19" s="74"/>
      <c r="P19" s="74"/>
    </row>
    <row r="20" spans="9:16" ht="12.75" x14ac:dyDescent="0.2">
      <c r="I20" s="77"/>
      <c r="J20" s="77"/>
      <c r="K20" s="77"/>
      <c r="L20" s="77"/>
      <c r="M20" s="77"/>
      <c r="N20" s="77"/>
      <c r="O20" s="74"/>
      <c r="P20" s="74"/>
    </row>
    <row r="21" spans="9:16" ht="12.75" x14ac:dyDescent="0.2">
      <c r="I21" s="75"/>
      <c r="J21" s="75"/>
      <c r="K21" s="75"/>
      <c r="L21" s="75"/>
      <c r="M21" s="75"/>
      <c r="N21" s="75"/>
      <c r="O21" s="74"/>
      <c r="P21" s="74"/>
    </row>
    <row r="22" spans="9:16" ht="12.75" x14ac:dyDescent="0.2">
      <c r="I22" s="75"/>
      <c r="J22" s="75"/>
      <c r="K22" s="75"/>
      <c r="L22" s="75"/>
      <c r="M22" s="75"/>
      <c r="N22" s="75"/>
      <c r="O22" s="74"/>
      <c r="P22" s="74"/>
    </row>
    <row r="23" spans="9:16" ht="12.75" x14ac:dyDescent="0.2">
      <c r="I23" s="75"/>
      <c r="J23" s="75"/>
      <c r="K23" s="75"/>
      <c r="L23" s="75"/>
      <c r="M23" s="75"/>
      <c r="N23" s="75"/>
      <c r="O23" s="74"/>
      <c r="P23" s="74"/>
    </row>
    <row r="24" spans="9:16" ht="12.75" x14ac:dyDescent="0.2">
      <c r="I24" s="75"/>
      <c r="J24" s="75"/>
      <c r="K24" s="75"/>
      <c r="L24" s="75"/>
      <c r="M24" s="75"/>
      <c r="N24" s="75"/>
      <c r="O24" s="74"/>
      <c r="P24" s="74"/>
    </row>
    <row r="25" spans="9:16" ht="12.75" x14ac:dyDescent="0.2">
      <c r="I25" s="75"/>
      <c r="J25" s="75"/>
      <c r="K25" s="75"/>
      <c r="L25" s="75"/>
      <c r="M25" s="75"/>
      <c r="N25" s="75"/>
      <c r="O25" s="74"/>
      <c r="P25" s="74"/>
    </row>
    <row r="26" spans="9:16" ht="12.75" x14ac:dyDescent="0.2">
      <c r="I26" s="75"/>
      <c r="J26" s="75"/>
      <c r="K26" s="75"/>
      <c r="L26" s="75"/>
      <c r="M26" s="75"/>
      <c r="N26" s="75"/>
      <c r="O26" s="74"/>
      <c r="P26" s="74"/>
    </row>
    <row r="27" spans="9:16" ht="12.75" x14ac:dyDescent="0.2">
      <c r="I27" s="74"/>
      <c r="J27" s="74"/>
      <c r="K27" s="74"/>
      <c r="L27" s="74"/>
      <c r="M27" s="74"/>
      <c r="N27" s="74"/>
      <c r="O27" s="74"/>
      <c r="P27" s="74"/>
    </row>
    <row r="28" spans="9:16" ht="12.75" x14ac:dyDescent="0.2">
      <c r="I28" s="74"/>
      <c r="J28" s="74"/>
      <c r="K28" s="74"/>
      <c r="L28" s="74"/>
      <c r="M28" s="74"/>
      <c r="N28" s="74"/>
      <c r="O28" s="74"/>
      <c r="P28" s="74"/>
    </row>
    <row r="29" spans="9:16" ht="12.75" x14ac:dyDescent="0.2">
      <c r="I29" s="74"/>
      <c r="J29" s="74"/>
      <c r="K29" s="74"/>
      <c r="L29" s="74"/>
      <c r="M29" s="74"/>
      <c r="N29" s="74"/>
      <c r="O29" s="74"/>
      <c r="P29" s="74"/>
    </row>
    <row r="30" spans="9:16" ht="12.75" x14ac:dyDescent="0.2">
      <c r="I30" s="74"/>
      <c r="J30" s="74"/>
      <c r="K30" s="74"/>
      <c r="L30" s="74"/>
      <c r="M30" s="74"/>
      <c r="N30" s="74"/>
      <c r="O30" s="74"/>
      <c r="P30" s="74"/>
    </row>
  </sheetData>
  <mergeCells count="9">
    <mergeCell ref="L11:L12"/>
    <mergeCell ref="J11:J12"/>
    <mergeCell ref="I11:I12"/>
    <mergeCell ref="I2:I3"/>
    <mergeCell ref="J2:J3"/>
    <mergeCell ref="J5:J6"/>
    <mergeCell ref="I5:I6"/>
    <mergeCell ref="K8:K9"/>
    <mergeCell ref="J8:J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Aluminum-Graphite bolted</vt:lpstr>
      <vt:lpstr>Aluminum-Fiberglass bolted</vt:lpstr>
      <vt:lpstr>Fiberglass-Graphite bolted</vt:lpstr>
      <vt:lpstr>Aluminum-Graphite adhesive bond</vt:lpstr>
      <vt:lpstr>CTE</vt:lpstr>
      <vt:lpstr>Formula</vt:lpstr>
      <vt:lpstr>Picture formula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dc:creator>
  <cp:lastModifiedBy>Rene</cp:lastModifiedBy>
  <dcterms:created xsi:type="dcterms:W3CDTF">2013-06-28T11:07:35Z</dcterms:created>
  <dcterms:modified xsi:type="dcterms:W3CDTF">2014-10-25T05:06:26Z</dcterms:modified>
</cp:coreProperties>
</file>